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8840" windowHeight="11685" activeTab="0"/>
  </bookViews>
  <sheets>
    <sheet name="Financial Statement OMFP 2021" sheetId="1" r:id="rId1"/>
    <sheet name="Cont rezultate" sheetId="2" state="hidden" r:id="rId2"/>
    <sheet name="Cash-flowIND" sheetId="3" state="hidden" r:id="rId3"/>
  </sheets>
  <externalReferences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</externalReferences>
  <definedNames>
    <definedName name="\A">#REF!</definedName>
    <definedName name="\B">#REF!</definedName>
    <definedName name="\C">#REF!</definedName>
    <definedName name="\CALC">#REF!</definedName>
    <definedName name="\D">#REF!</definedName>
    <definedName name="\E">#REF!</definedName>
    <definedName name="\F">#REF!</definedName>
    <definedName name="\G">#REF!</definedName>
    <definedName name="\H">#REF!</definedName>
    <definedName name="\L">#REF!</definedName>
    <definedName name="\M">#REF!</definedName>
    <definedName name="\N">#REF!</definedName>
    <definedName name="\P">#REF!</definedName>
    <definedName name="\P1">#REF!</definedName>
    <definedName name="\PRINT">#REF!</definedName>
    <definedName name="\Q">#REF!</definedName>
    <definedName name="\R">#REF!</definedName>
    <definedName name="\S">#REF!</definedName>
    <definedName name="\T">#REF!</definedName>
    <definedName name="\U">#REF!</definedName>
    <definedName name="\V">#REF!</definedName>
    <definedName name="\W">#REF!</definedName>
    <definedName name="___________________ETH1">#REF!</definedName>
    <definedName name="___________________ETH2">#REF!</definedName>
    <definedName name="___________________ETH3">#REF!</definedName>
    <definedName name="___________________ETH4">#REF!</definedName>
    <definedName name="___________________ETH5">#REF!</definedName>
    <definedName name="___________________ETH6">#REF!</definedName>
    <definedName name="___________________ETH7">#REF!</definedName>
    <definedName name="___________________ETH8">#REF!</definedName>
    <definedName name="___________________ETH9">#REF!</definedName>
    <definedName name="___________________HDP1">#REF!</definedName>
    <definedName name="___________________HDP2">#REF!</definedName>
    <definedName name="___________________HDP3">#REF!</definedName>
    <definedName name="___________________HDP4">#REF!</definedName>
    <definedName name="___________________HDP5">#REF!</definedName>
    <definedName name="___________________HDP6">#REF!</definedName>
    <definedName name="___________________HDP7">#REF!</definedName>
    <definedName name="___________________HDP8">#REF!</definedName>
    <definedName name="___________________HDP9">#REF!</definedName>
    <definedName name="___________________PP1">#REF!</definedName>
    <definedName name="___________________PP2">#REF!</definedName>
    <definedName name="___________________PP3">#REF!</definedName>
    <definedName name="___________________PP4">#REF!</definedName>
    <definedName name="___________________PP5">#REF!</definedName>
    <definedName name="___________________PP6">#REF!</definedName>
    <definedName name="___________________PP7">#REF!</definedName>
    <definedName name="__________________ETH1">#REF!</definedName>
    <definedName name="__________________ETH2">#REF!</definedName>
    <definedName name="__________________ETH3">#REF!</definedName>
    <definedName name="__________________ETH4">#REF!</definedName>
    <definedName name="__________________ETH5">#REF!</definedName>
    <definedName name="__________________ETH6">#REF!</definedName>
    <definedName name="__________________ETH7">#REF!</definedName>
    <definedName name="__________________ETH8">#REF!</definedName>
    <definedName name="__________________ETH9">#REF!</definedName>
    <definedName name="__________________HDP1">#REF!</definedName>
    <definedName name="__________________HDP2">#REF!</definedName>
    <definedName name="__________________HDP3">#REF!</definedName>
    <definedName name="__________________HDP4">#REF!</definedName>
    <definedName name="__________________HDP5">#REF!</definedName>
    <definedName name="__________________HDP6">#REF!</definedName>
    <definedName name="__________________HDP7">#REF!</definedName>
    <definedName name="__________________HDP8">#REF!</definedName>
    <definedName name="__________________HDP9">#REF!</definedName>
    <definedName name="__________________MEG1">#REF!</definedName>
    <definedName name="__________________MEG2">#REF!</definedName>
    <definedName name="__________________MEG3">#REF!</definedName>
    <definedName name="__________________MEG4">#REF!</definedName>
    <definedName name="__________________MEG5">#REF!</definedName>
    <definedName name="__________________MEG6">#REF!</definedName>
    <definedName name="__________________MEG7">#REF!</definedName>
    <definedName name="__________________MEG8">#REF!</definedName>
    <definedName name="__________________PP1">#REF!</definedName>
    <definedName name="__________________PP2">#REF!</definedName>
    <definedName name="__________________PP3">#REF!</definedName>
    <definedName name="__________________PP4">#REF!</definedName>
    <definedName name="__________________PP5">#REF!</definedName>
    <definedName name="__________________PP6">#REF!</definedName>
    <definedName name="__________________PP7">#REF!</definedName>
    <definedName name="_________________ETH1">#REF!</definedName>
    <definedName name="_________________ETH2">#REF!</definedName>
    <definedName name="_________________ETH3">#REF!</definedName>
    <definedName name="_________________ETH4">#REF!</definedName>
    <definedName name="_________________ETH5">#REF!</definedName>
    <definedName name="_________________ETH6">#REF!</definedName>
    <definedName name="_________________ETH7">#REF!</definedName>
    <definedName name="_________________ETH8">#REF!</definedName>
    <definedName name="_________________ETH9">#REF!</definedName>
    <definedName name="_________________HDP1">#REF!</definedName>
    <definedName name="_________________HDP2">#REF!</definedName>
    <definedName name="_________________HDP3">#REF!</definedName>
    <definedName name="_________________HDP4">#REF!</definedName>
    <definedName name="_________________HDP5">#REF!</definedName>
    <definedName name="_________________HDP6">#REF!</definedName>
    <definedName name="_________________HDP7">#REF!</definedName>
    <definedName name="_________________HDP8">#REF!</definedName>
    <definedName name="_________________HDP9">#REF!</definedName>
    <definedName name="_________________MEG1">#REF!</definedName>
    <definedName name="_________________MEG2">#REF!</definedName>
    <definedName name="_________________MEG3">#REF!</definedName>
    <definedName name="_________________MEG4">#REF!</definedName>
    <definedName name="_________________MEG5">#REF!</definedName>
    <definedName name="_________________MEG6">#REF!</definedName>
    <definedName name="_________________MEG7">#REF!</definedName>
    <definedName name="_________________MEG8">#REF!</definedName>
    <definedName name="_________________PP1">#REF!</definedName>
    <definedName name="_________________PP2">#REF!</definedName>
    <definedName name="_________________PP3">#REF!</definedName>
    <definedName name="_________________PP4">#REF!</definedName>
    <definedName name="_________________PP5">#REF!</definedName>
    <definedName name="_________________PP6">#REF!</definedName>
    <definedName name="_________________PP7">#REF!</definedName>
    <definedName name="________________ETH1">#REF!</definedName>
    <definedName name="________________ETH2">#REF!</definedName>
    <definedName name="________________ETH3">#REF!</definedName>
    <definedName name="________________ETH4">#REF!</definedName>
    <definedName name="________________ETH5">#REF!</definedName>
    <definedName name="________________ETH6">#REF!</definedName>
    <definedName name="________________ETH7">#REF!</definedName>
    <definedName name="________________ETH8">#REF!</definedName>
    <definedName name="________________ETH9">#REF!</definedName>
    <definedName name="________________HDP1">#REF!</definedName>
    <definedName name="________________HDP2">#REF!</definedName>
    <definedName name="________________HDP3">#REF!</definedName>
    <definedName name="________________HDP4">#REF!</definedName>
    <definedName name="________________HDP5">#REF!</definedName>
    <definedName name="________________HDP6">#REF!</definedName>
    <definedName name="________________HDP7">#REF!</definedName>
    <definedName name="________________HDP8">#REF!</definedName>
    <definedName name="________________HDP9">#REF!</definedName>
    <definedName name="________________MEG1">#REF!</definedName>
    <definedName name="________________MEG2">#REF!</definedName>
    <definedName name="________________MEG3">#REF!</definedName>
    <definedName name="________________MEG4">#REF!</definedName>
    <definedName name="________________MEG5">#REF!</definedName>
    <definedName name="________________MEG6">#REF!</definedName>
    <definedName name="________________MEG7">#REF!</definedName>
    <definedName name="________________MEG8">#REF!</definedName>
    <definedName name="________________PP1">#REF!</definedName>
    <definedName name="________________PP2">#REF!</definedName>
    <definedName name="________________PP3">#REF!</definedName>
    <definedName name="________________PP4">#REF!</definedName>
    <definedName name="________________PP5">#REF!</definedName>
    <definedName name="________________PP6">#REF!</definedName>
    <definedName name="________________PP7">#REF!</definedName>
    <definedName name="_______________ETH1">#REF!</definedName>
    <definedName name="_______________ETH2">#REF!</definedName>
    <definedName name="_______________ETH3">#REF!</definedName>
    <definedName name="_______________ETH4">#REF!</definedName>
    <definedName name="_______________ETH5">#REF!</definedName>
    <definedName name="_______________ETH6">#REF!</definedName>
    <definedName name="_______________ETH7">#REF!</definedName>
    <definedName name="_______________ETH8">#REF!</definedName>
    <definedName name="_______________ETH9">#REF!</definedName>
    <definedName name="_______________HDP1">#REF!</definedName>
    <definedName name="_______________HDP2">#REF!</definedName>
    <definedName name="_______________HDP3">#REF!</definedName>
    <definedName name="_______________HDP4">#REF!</definedName>
    <definedName name="_______________HDP5">#REF!</definedName>
    <definedName name="_______________HDP6">#REF!</definedName>
    <definedName name="_______________HDP7">#REF!</definedName>
    <definedName name="_______________HDP8">#REF!</definedName>
    <definedName name="_______________HDP9">#REF!</definedName>
    <definedName name="_______________lot5">#REF!</definedName>
    <definedName name="_______________MEG1">#REF!</definedName>
    <definedName name="_______________MEG2">#REF!</definedName>
    <definedName name="_______________MEG3">#REF!</definedName>
    <definedName name="_______________MEG4">#REF!</definedName>
    <definedName name="_______________MEG5">#REF!</definedName>
    <definedName name="_______________MEG6">#REF!</definedName>
    <definedName name="_______________MEG7">#REF!</definedName>
    <definedName name="_______________MEG8">#REF!</definedName>
    <definedName name="_______________PP1">#REF!</definedName>
    <definedName name="_______________PP2">#REF!</definedName>
    <definedName name="_______________PP3">#REF!</definedName>
    <definedName name="_______________PP4">#REF!</definedName>
    <definedName name="_______________PP5">#REF!</definedName>
    <definedName name="_______________PP6">#REF!</definedName>
    <definedName name="_______________PP7">#REF!</definedName>
    <definedName name="______________ETH1">#REF!</definedName>
    <definedName name="______________ETH2">#REF!</definedName>
    <definedName name="______________ETH3">#REF!</definedName>
    <definedName name="______________ETH4">#REF!</definedName>
    <definedName name="______________ETH5">#REF!</definedName>
    <definedName name="______________ETH6">#REF!</definedName>
    <definedName name="______________ETH7">#REF!</definedName>
    <definedName name="______________ETH8">#REF!</definedName>
    <definedName name="______________ETH9">#REF!</definedName>
    <definedName name="______________HDP1">#REF!</definedName>
    <definedName name="______________HDP2">#REF!</definedName>
    <definedName name="______________HDP3">#REF!</definedName>
    <definedName name="______________HDP4">#REF!</definedName>
    <definedName name="______________HDP5">#REF!</definedName>
    <definedName name="______________HDP6">#REF!</definedName>
    <definedName name="______________HDP7">#REF!</definedName>
    <definedName name="______________HDP8">#REF!</definedName>
    <definedName name="______________HDP9">#REF!</definedName>
    <definedName name="______________lot5">#REF!</definedName>
    <definedName name="______________MEG1">#REF!</definedName>
    <definedName name="______________MEG2">#REF!</definedName>
    <definedName name="______________MEG3">#REF!</definedName>
    <definedName name="______________MEG4">#REF!</definedName>
    <definedName name="______________MEG5">#REF!</definedName>
    <definedName name="______________MEG6">#REF!</definedName>
    <definedName name="______________MEG7">#REF!</definedName>
    <definedName name="______________MEG8">#REF!</definedName>
    <definedName name="______________PP1">#REF!</definedName>
    <definedName name="______________PP2">#REF!</definedName>
    <definedName name="______________PP3">#REF!</definedName>
    <definedName name="______________PP4">#REF!</definedName>
    <definedName name="______________PP5">#REF!</definedName>
    <definedName name="______________PP6">#REF!</definedName>
    <definedName name="______________PP7">#REF!</definedName>
    <definedName name="_____________ETH1">#REF!</definedName>
    <definedName name="_____________ETH2">#REF!</definedName>
    <definedName name="_____________ETH3">#REF!</definedName>
    <definedName name="_____________ETH4">#REF!</definedName>
    <definedName name="_____________ETH5">#REF!</definedName>
    <definedName name="_____________ETH6">#REF!</definedName>
    <definedName name="_____________ETH7">#REF!</definedName>
    <definedName name="_____________ETH8">#REF!</definedName>
    <definedName name="_____________ETH9">#REF!</definedName>
    <definedName name="_____________HDP1">#REF!</definedName>
    <definedName name="_____________HDP2">#REF!</definedName>
    <definedName name="_____________HDP3">#REF!</definedName>
    <definedName name="_____________HDP4">#REF!</definedName>
    <definedName name="_____________HDP5">#REF!</definedName>
    <definedName name="_____________HDP6">#REF!</definedName>
    <definedName name="_____________HDP7">#REF!</definedName>
    <definedName name="_____________HDP8">#REF!</definedName>
    <definedName name="_____________HDP9">#REF!</definedName>
    <definedName name="_____________lot5">#REF!</definedName>
    <definedName name="_____________MEG1">#REF!</definedName>
    <definedName name="_____________MEG2">#REF!</definedName>
    <definedName name="_____________MEG3">#REF!</definedName>
    <definedName name="_____________MEG4">#REF!</definedName>
    <definedName name="_____________MEG5">#REF!</definedName>
    <definedName name="_____________MEG6">#REF!</definedName>
    <definedName name="_____________MEG7">#REF!</definedName>
    <definedName name="_____________MEG8">#REF!</definedName>
    <definedName name="_____________PP1">#REF!</definedName>
    <definedName name="_____________PP2">#REF!</definedName>
    <definedName name="_____________PP3">#REF!</definedName>
    <definedName name="_____________PP4">#REF!</definedName>
    <definedName name="_____________PP5">#REF!</definedName>
    <definedName name="_____________PP6">#REF!</definedName>
    <definedName name="_____________PP7">#REF!</definedName>
    <definedName name="____________ETH1">#REF!</definedName>
    <definedName name="____________ETH2">#REF!</definedName>
    <definedName name="____________ETH3">#REF!</definedName>
    <definedName name="____________ETH4">#REF!</definedName>
    <definedName name="____________ETH5">#REF!</definedName>
    <definedName name="____________ETH6">#REF!</definedName>
    <definedName name="____________ETH7">#REF!</definedName>
    <definedName name="____________ETH8">#REF!</definedName>
    <definedName name="____________ETH9">#REF!</definedName>
    <definedName name="____________HDP1">#REF!</definedName>
    <definedName name="____________HDP2">#REF!</definedName>
    <definedName name="____________HDP3">#REF!</definedName>
    <definedName name="____________HDP4">#REF!</definedName>
    <definedName name="____________HDP5">#REF!</definedName>
    <definedName name="____________HDP6">#REF!</definedName>
    <definedName name="____________HDP7">#REF!</definedName>
    <definedName name="____________HDP8">#REF!</definedName>
    <definedName name="____________HDP9">#REF!</definedName>
    <definedName name="____________MEG1">#REF!</definedName>
    <definedName name="____________MEG2">#REF!</definedName>
    <definedName name="____________MEG3">#REF!</definedName>
    <definedName name="____________MEG4">#REF!</definedName>
    <definedName name="____________MEG5">#REF!</definedName>
    <definedName name="____________MEG6">#REF!</definedName>
    <definedName name="____________MEG7">#REF!</definedName>
    <definedName name="____________MEG8">#REF!</definedName>
    <definedName name="____________PP1">#REF!</definedName>
    <definedName name="____________PP2">#REF!</definedName>
    <definedName name="____________PP3">#REF!</definedName>
    <definedName name="____________PP4">#REF!</definedName>
    <definedName name="____________PP5">#REF!</definedName>
    <definedName name="____________PP6">#REF!</definedName>
    <definedName name="____________PP7">#REF!</definedName>
    <definedName name="___________ETH1">#REF!</definedName>
    <definedName name="___________ETH2">#REF!</definedName>
    <definedName name="___________ETH3">#REF!</definedName>
    <definedName name="___________ETH4">#REF!</definedName>
    <definedName name="___________ETH5">#REF!</definedName>
    <definedName name="___________ETH6">#REF!</definedName>
    <definedName name="___________ETH7">#REF!</definedName>
    <definedName name="___________ETH8">#REF!</definedName>
    <definedName name="___________ETH9">#REF!</definedName>
    <definedName name="___________HDP1">#REF!</definedName>
    <definedName name="___________HDP2">#REF!</definedName>
    <definedName name="___________HDP3">#REF!</definedName>
    <definedName name="___________HDP4">#REF!</definedName>
    <definedName name="___________HDP5">#REF!</definedName>
    <definedName name="___________HDP6">#REF!</definedName>
    <definedName name="___________HDP7">#REF!</definedName>
    <definedName name="___________HDP8">#REF!</definedName>
    <definedName name="___________HDP9">#REF!</definedName>
    <definedName name="___________lot5">#REF!</definedName>
    <definedName name="___________MEG1">#REF!</definedName>
    <definedName name="___________MEG2">#REF!</definedName>
    <definedName name="___________MEG3">#REF!</definedName>
    <definedName name="___________MEG4">#REF!</definedName>
    <definedName name="___________MEG5">#REF!</definedName>
    <definedName name="___________MEG6">#REF!</definedName>
    <definedName name="___________MEG7">#REF!</definedName>
    <definedName name="___________MEG8">#REF!</definedName>
    <definedName name="___________PP1">#REF!</definedName>
    <definedName name="___________PP2">#REF!</definedName>
    <definedName name="___________PP3">#REF!</definedName>
    <definedName name="___________PP4">#REF!</definedName>
    <definedName name="___________PP5">#REF!</definedName>
    <definedName name="___________PP6">#REF!</definedName>
    <definedName name="___________PP7">#REF!</definedName>
    <definedName name="__________ETH1">#REF!</definedName>
    <definedName name="__________ETH2">#REF!</definedName>
    <definedName name="__________ETH3">#REF!</definedName>
    <definedName name="__________ETH4">#REF!</definedName>
    <definedName name="__________ETH5">#REF!</definedName>
    <definedName name="__________ETH6">#REF!</definedName>
    <definedName name="__________ETH7">#REF!</definedName>
    <definedName name="__________ETH8">#REF!</definedName>
    <definedName name="__________ETH9">#REF!</definedName>
    <definedName name="__________HDP1">#REF!</definedName>
    <definedName name="__________HDP2">#REF!</definedName>
    <definedName name="__________HDP3">#REF!</definedName>
    <definedName name="__________HDP4">#REF!</definedName>
    <definedName name="__________HDP5">#REF!</definedName>
    <definedName name="__________HDP6">#REF!</definedName>
    <definedName name="__________HDP7">#REF!</definedName>
    <definedName name="__________HDP8">#REF!</definedName>
    <definedName name="__________HDP9">#REF!</definedName>
    <definedName name="__________lot5">#REF!</definedName>
    <definedName name="__________MEG1">#REF!</definedName>
    <definedName name="__________MEG2">#REF!</definedName>
    <definedName name="__________MEG3">#REF!</definedName>
    <definedName name="__________MEG4">#REF!</definedName>
    <definedName name="__________MEG5">#REF!</definedName>
    <definedName name="__________MEG6">#REF!</definedName>
    <definedName name="__________MEG7">#REF!</definedName>
    <definedName name="__________MEG8">#REF!</definedName>
    <definedName name="__________PP1">#REF!</definedName>
    <definedName name="__________PP2">#REF!</definedName>
    <definedName name="__________PP3">#REF!</definedName>
    <definedName name="__________PP4">#REF!</definedName>
    <definedName name="__________PP5">#REF!</definedName>
    <definedName name="__________PP6">#REF!</definedName>
    <definedName name="__________PP7">#REF!</definedName>
    <definedName name="_________ETH1">#REF!</definedName>
    <definedName name="_________ETH2">#REF!</definedName>
    <definedName name="_________ETH3">#REF!</definedName>
    <definedName name="_________ETH4">#REF!</definedName>
    <definedName name="_________ETH5">#REF!</definedName>
    <definedName name="_________ETH6">#REF!</definedName>
    <definedName name="_________ETH7">#REF!</definedName>
    <definedName name="_________ETH8">#REF!</definedName>
    <definedName name="_________ETH9">#REF!</definedName>
    <definedName name="_________HDP1">#REF!</definedName>
    <definedName name="_________HDP2">#REF!</definedName>
    <definedName name="_________HDP3">#REF!</definedName>
    <definedName name="_________HDP4">#REF!</definedName>
    <definedName name="_________HDP5">#REF!</definedName>
    <definedName name="_________HDP6">#REF!</definedName>
    <definedName name="_________HDP7">#REF!</definedName>
    <definedName name="_________HDP8">#REF!</definedName>
    <definedName name="_________HDP9">#REF!</definedName>
    <definedName name="_________lot5">#REF!</definedName>
    <definedName name="_________MEG1">#REF!</definedName>
    <definedName name="_________MEG2">#REF!</definedName>
    <definedName name="_________MEG3">#REF!</definedName>
    <definedName name="_________MEG4">#REF!</definedName>
    <definedName name="_________MEG5">#REF!</definedName>
    <definedName name="_________MEG6">#REF!</definedName>
    <definedName name="_________MEG7">#REF!</definedName>
    <definedName name="_________MEG8">#REF!</definedName>
    <definedName name="_________PP1">#REF!</definedName>
    <definedName name="_________PP2">#REF!</definedName>
    <definedName name="_________PP3">#REF!</definedName>
    <definedName name="_________PP4">#REF!</definedName>
    <definedName name="_________PP5">#REF!</definedName>
    <definedName name="_________PP6">#REF!</definedName>
    <definedName name="_________PP7">#REF!</definedName>
    <definedName name="________ETH1">#REF!</definedName>
    <definedName name="________ETH2">#REF!</definedName>
    <definedName name="________ETH3">#REF!</definedName>
    <definedName name="________ETH4">#REF!</definedName>
    <definedName name="________ETH5">#REF!</definedName>
    <definedName name="________ETH6">#REF!</definedName>
    <definedName name="________ETH7">#REF!</definedName>
    <definedName name="________ETH8">#REF!</definedName>
    <definedName name="________ETH9">#REF!</definedName>
    <definedName name="________HDP1">#REF!</definedName>
    <definedName name="________HDP2">#REF!</definedName>
    <definedName name="________HDP3">#REF!</definedName>
    <definedName name="________HDP4">#REF!</definedName>
    <definedName name="________HDP5">#REF!</definedName>
    <definedName name="________HDP6">#REF!</definedName>
    <definedName name="________HDP7">#REF!</definedName>
    <definedName name="________HDP8">#REF!</definedName>
    <definedName name="________HDP9">#REF!</definedName>
    <definedName name="________lot5">#REF!</definedName>
    <definedName name="________MEG1">#REF!</definedName>
    <definedName name="________MEG2">#REF!</definedName>
    <definedName name="________MEG3">#REF!</definedName>
    <definedName name="________MEG4">#REF!</definedName>
    <definedName name="________MEG5">#REF!</definedName>
    <definedName name="________MEG6">#REF!</definedName>
    <definedName name="________MEG7">#REF!</definedName>
    <definedName name="________MEG8">#REF!</definedName>
    <definedName name="________PP1">#REF!</definedName>
    <definedName name="________PP2">#REF!</definedName>
    <definedName name="________PP3">#REF!</definedName>
    <definedName name="________PP4">#REF!</definedName>
    <definedName name="________PP5">#REF!</definedName>
    <definedName name="________PP6">#REF!</definedName>
    <definedName name="________PP7">#REF!</definedName>
    <definedName name="_______ETH1">#REF!</definedName>
    <definedName name="_______ETH2">#REF!</definedName>
    <definedName name="_______ETH3">#REF!</definedName>
    <definedName name="_______ETH4">#REF!</definedName>
    <definedName name="_______ETH5">#REF!</definedName>
    <definedName name="_______ETH6">#REF!</definedName>
    <definedName name="_______ETH7">#REF!</definedName>
    <definedName name="_______ETH8">#REF!</definedName>
    <definedName name="_______ETH9">#REF!</definedName>
    <definedName name="_______HDP1">#REF!</definedName>
    <definedName name="_______HDP2">#REF!</definedName>
    <definedName name="_______HDP3">#REF!</definedName>
    <definedName name="_______HDP4">#REF!</definedName>
    <definedName name="_______HDP5">#REF!</definedName>
    <definedName name="_______HDP6">#REF!</definedName>
    <definedName name="_______HDP7">#REF!</definedName>
    <definedName name="_______HDP8">#REF!</definedName>
    <definedName name="_______HDP9">#REF!</definedName>
    <definedName name="_______lot5">#REF!</definedName>
    <definedName name="_______MEG1">#REF!</definedName>
    <definedName name="_______MEG2">#REF!</definedName>
    <definedName name="_______MEG3">#REF!</definedName>
    <definedName name="_______MEG4">#REF!</definedName>
    <definedName name="_______MEG5">#REF!</definedName>
    <definedName name="_______MEG6">#REF!</definedName>
    <definedName name="_______MEG7">#REF!</definedName>
    <definedName name="_______MEG8">#REF!</definedName>
    <definedName name="_______PP1">#REF!</definedName>
    <definedName name="_______PP2">#REF!</definedName>
    <definedName name="_______PP3">#REF!</definedName>
    <definedName name="_______PP4">#REF!</definedName>
    <definedName name="_______PP5">#REF!</definedName>
    <definedName name="_______PP6">#REF!</definedName>
    <definedName name="_______PP7">#REF!</definedName>
    <definedName name="______ETH1">#REF!</definedName>
    <definedName name="______ETH2">#REF!</definedName>
    <definedName name="______ETH3">#REF!</definedName>
    <definedName name="______ETH4">#REF!</definedName>
    <definedName name="______ETH5">#REF!</definedName>
    <definedName name="______ETH6">#REF!</definedName>
    <definedName name="______ETH7">#REF!</definedName>
    <definedName name="______ETH8">#REF!</definedName>
    <definedName name="______ETH9">#REF!</definedName>
    <definedName name="______HDP1">#REF!</definedName>
    <definedName name="______HDP2">#REF!</definedName>
    <definedName name="______HDP3">#REF!</definedName>
    <definedName name="______HDP4">#REF!</definedName>
    <definedName name="______HDP5">#REF!</definedName>
    <definedName name="______HDP6">#REF!</definedName>
    <definedName name="______HDP7">#REF!</definedName>
    <definedName name="______HDP8">#REF!</definedName>
    <definedName name="______HDP9">#REF!</definedName>
    <definedName name="______lot5">#REF!</definedName>
    <definedName name="______MEG1">#REF!</definedName>
    <definedName name="______MEG2">#REF!</definedName>
    <definedName name="______MEG3">#REF!</definedName>
    <definedName name="______MEG4">#REF!</definedName>
    <definedName name="______MEG5">#REF!</definedName>
    <definedName name="______MEG6">#REF!</definedName>
    <definedName name="______MEG7">#REF!</definedName>
    <definedName name="______MEG8">#REF!</definedName>
    <definedName name="______PP1">#REF!</definedName>
    <definedName name="______PP2">#REF!</definedName>
    <definedName name="______PP3">#REF!</definedName>
    <definedName name="______PP4">#REF!</definedName>
    <definedName name="______PP5">#REF!</definedName>
    <definedName name="______PP6">#REF!</definedName>
    <definedName name="______PP7">#REF!</definedName>
    <definedName name="_____ETH1">#REF!</definedName>
    <definedName name="_____ETH2">#REF!</definedName>
    <definedName name="_____ETH3">#REF!</definedName>
    <definedName name="_____ETH4">#REF!</definedName>
    <definedName name="_____ETH5">#REF!</definedName>
    <definedName name="_____ETH6">#REF!</definedName>
    <definedName name="_____ETH7">#REF!</definedName>
    <definedName name="_____ETH8">#REF!</definedName>
    <definedName name="_____ETH9">#REF!</definedName>
    <definedName name="_____HDP1">#REF!</definedName>
    <definedName name="_____HDP2">#REF!</definedName>
    <definedName name="_____HDP3">#REF!</definedName>
    <definedName name="_____HDP4">#REF!</definedName>
    <definedName name="_____HDP5">#REF!</definedName>
    <definedName name="_____HDP6">#REF!</definedName>
    <definedName name="_____HDP7">#REF!</definedName>
    <definedName name="_____HDP8">#REF!</definedName>
    <definedName name="_____HDP9">#REF!</definedName>
    <definedName name="_____lot5">#REF!</definedName>
    <definedName name="_____MEG1">#REF!</definedName>
    <definedName name="_____MEG2">#REF!</definedName>
    <definedName name="_____MEG3">#REF!</definedName>
    <definedName name="_____MEG4">#REF!</definedName>
    <definedName name="_____MEG5">#REF!</definedName>
    <definedName name="_____MEG6">#REF!</definedName>
    <definedName name="_____MEG7">#REF!</definedName>
    <definedName name="_____MEG8">#REF!</definedName>
    <definedName name="_____PP1">#REF!</definedName>
    <definedName name="_____PP2">#REF!</definedName>
    <definedName name="_____PP3">#REF!</definedName>
    <definedName name="_____PP4">#REF!</definedName>
    <definedName name="_____PP5">#REF!</definedName>
    <definedName name="_____PP6">#REF!</definedName>
    <definedName name="_____PP7">#REF!</definedName>
    <definedName name="____ETH1">#REF!</definedName>
    <definedName name="____ETH2">#REF!</definedName>
    <definedName name="____ETH3">#REF!</definedName>
    <definedName name="____ETH4">#REF!</definedName>
    <definedName name="____ETH5">#REF!</definedName>
    <definedName name="____ETH6">#REF!</definedName>
    <definedName name="____ETH7">#REF!</definedName>
    <definedName name="____ETH8">#REF!</definedName>
    <definedName name="____ETH9">#REF!</definedName>
    <definedName name="____HDP1">#REF!</definedName>
    <definedName name="____HDP2">#REF!</definedName>
    <definedName name="____HDP3">#REF!</definedName>
    <definedName name="____HDP4">#REF!</definedName>
    <definedName name="____HDP5">#REF!</definedName>
    <definedName name="____HDP6">#REF!</definedName>
    <definedName name="____HDP7">#REF!</definedName>
    <definedName name="____HDP8">#REF!</definedName>
    <definedName name="____HDP9">#REF!</definedName>
    <definedName name="____lot5">#REF!</definedName>
    <definedName name="____MEG1">#REF!</definedName>
    <definedName name="____MEG2">#REF!</definedName>
    <definedName name="____MEG3">#REF!</definedName>
    <definedName name="____MEG4">#REF!</definedName>
    <definedName name="____MEG5">#REF!</definedName>
    <definedName name="____MEG6">#REF!</definedName>
    <definedName name="____MEG7">#REF!</definedName>
    <definedName name="____MEG8">#REF!</definedName>
    <definedName name="____PP1">#REF!</definedName>
    <definedName name="____PP2">#REF!</definedName>
    <definedName name="____PP3">#REF!</definedName>
    <definedName name="____PP4">#REF!</definedName>
    <definedName name="____PP5">#REF!</definedName>
    <definedName name="____PP6">#REF!</definedName>
    <definedName name="____PP7">#REF!</definedName>
    <definedName name="___ETH1">#REF!</definedName>
    <definedName name="___ETH2">#REF!</definedName>
    <definedName name="___ETH3">#REF!</definedName>
    <definedName name="___ETH4">#REF!</definedName>
    <definedName name="___ETH5">#REF!</definedName>
    <definedName name="___ETH6">#REF!</definedName>
    <definedName name="___ETH7">#REF!</definedName>
    <definedName name="___ETH8">#REF!</definedName>
    <definedName name="___ETH9">#REF!</definedName>
    <definedName name="___HDP1">#REF!</definedName>
    <definedName name="___HDP2">#REF!</definedName>
    <definedName name="___HDP3">#REF!</definedName>
    <definedName name="___HDP4">#REF!</definedName>
    <definedName name="___HDP5">#REF!</definedName>
    <definedName name="___HDP6">#REF!</definedName>
    <definedName name="___HDP7">#REF!</definedName>
    <definedName name="___HDP8">#REF!</definedName>
    <definedName name="___HDP9">#REF!</definedName>
    <definedName name="___lot5">#REF!</definedName>
    <definedName name="___MEG1">#REF!</definedName>
    <definedName name="___MEG2">#REF!</definedName>
    <definedName name="___MEG3">#REF!</definedName>
    <definedName name="___MEG4">#REF!</definedName>
    <definedName name="___MEG5">#REF!</definedName>
    <definedName name="___MEG6">#REF!</definedName>
    <definedName name="___MEG7">#REF!</definedName>
    <definedName name="___MEG8">#REF!</definedName>
    <definedName name="___PP1">#REF!</definedName>
    <definedName name="___PP2">#REF!</definedName>
    <definedName name="___PP3">#REF!</definedName>
    <definedName name="___PP4">#REF!</definedName>
    <definedName name="___PP5">#REF!</definedName>
    <definedName name="___PP6">#REF!</definedName>
    <definedName name="___PP7">#REF!</definedName>
    <definedName name="__1995ASH">#REF!</definedName>
    <definedName name="__1995HOUST">#REF!</definedName>
    <definedName name="__1995HOUSTS">#REF!</definedName>
    <definedName name="__1995ROTT">#REF!</definedName>
    <definedName name="__1995ROTTS">#REF!</definedName>
    <definedName name="__1995TERRA">#REF!</definedName>
    <definedName name="__1995TOK">#REF!</definedName>
    <definedName name="__1995TOKS">#REF!</definedName>
    <definedName name="__2000ASH">'[2]COP 2010'!#REF!</definedName>
    <definedName name="__2000HOUST">#REF!</definedName>
    <definedName name="__2000HOUSTS">#REF!</definedName>
    <definedName name="__2000ROTTS">'[2]FIGURE - DESTINATION'!#REF!</definedName>
    <definedName name="__2000TERRA">'[2]COP 2010'!#REF!</definedName>
    <definedName name="__2000TOK">#REF!</definedName>
    <definedName name="__2000TOKS">#REF!</definedName>
    <definedName name="__2005ARCH">#REF!</definedName>
    <definedName name="__2005HOUST">#REF!</definedName>
    <definedName name="__2005HOUSTS">#REF!</definedName>
    <definedName name="__2005KALTIM">#REF!</definedName>
    <definedName name="__2005ROTT">#REF!</definedName>
    <definedName name="__2005ROTTS">#REF!</definedName>
    <definedName name="__2005TOK">#REF!</definedName>
    <definedName name="__2005TOKS">#REF!</definedName>
    <definedName name="__ETH1">#REF!</definedName>
    <definedName name="__ETH2">#REF!</definedName>
    <definedName name="__ETH3">#REF!</definedName>
    <definedName name="__ETH4">#REF!</definedName>
    <definedName name="__ETH5">#REF!</definedName>
    <definedName name="__ETH6">#REF!</definedName>
    <definedName name="__ETH7">#REF!</definedName>
    <definedName name="__ETH8">#REF!</definedName>
    <definedName name="__ETH9">#REF!</definedName>
    <definedName name="__HDP1">#REF!</definedName>
    <definedName name="__HDP2">#REF!</definedName>
    <definedName name="__HDP3">#REF!</definedName>
    <definedName name="__HDP4">#REF!</definedName>
    <definedName name="__HDP5">#REF!</definedName>
    <definedName name="__HDP6">#REF!</definedName>
    <definedName name="__HDP7">#REF!</definedName>
    <definedName name="__HDP8">#REF!</definedName>
    <definedName name="__HDP9">#REF!</definedName>
    <definedName name="__lot5">#REF!</definedName>
    <definedName name="__MEG1">#REF!</definedName>
    <definedName name="__MEG2">#REF!</definedName>
    <definedName name="__MEG3">#REF!</definedName>
    <definedName name="__MEG4">#REF!</definedName>
    <definedName name="__MEG5">#REF!</definedName>
    <definedName name="__MEG6">#REF!</definedName>
    <definedName name="__MEG7">#REF!</definedName>
    <definedName name="__MEG8">#REF!</definedName>
    <definedName name="__PP1">#REF!</definedName>
    <definedName name="__PP2">#REF!</definedName>
    <definedName name="__PP3">#REF!</definedName>
    <definedName name="__PP4">#REF!</definedName>
    <definedName name="__PP5">#REF!</definedName>
    <definedName name="__PP6">#REF!</definedName>
    <definedName name="__PP7">#REF!</definedName>
    <definedName name="_1_1995ASH">#REF!</definedName>
    <definedName name="_10_2000HOUST">#REF!</definedName>
    <definedName name="_11_2000HOUSTS">#REF!</definedName>
    <definedName name="_12_2000ROTTS">'[2]FIGURE - DESTINATION'!#REF!</definedName>
    <definedName name="_13_2000TERRA">'[2]COP 2010'!#REF!</definedName>
    <definedName name="_14_2000TOK">#REF!</definedName>
    <definedName name="_15_2000TOKS">#REF!</definedName>
    <definedName name="_16_2005ARCH">#REF!</definedName>
    <definedName name="_17_2005HOUST">#REF!</definedName>
    <definedName name="_18_2005HOUSTS">#REF!</definedName>
    <definedName name="_19_2005KALTIM">#REF!</definedName>
    <definedName name="_1995ASH">#REF!</definedName>
    <definedName name="_1995HOUST">#REF!</definedName>
    <definedName name="_1995HOUSTS">#REF!</definedName>
    <definedName name="_1995ROTT">#REF!</definedName>
    <definedName name="_1995ROTTS">#REF!</definedName>
    <definedName name="_1995TERRA">#REF!</definedName>
    <definedName name="_1995TOK">#REF!</definedName>
    <definedName name="_1995TOKS">#REF!</definedName>
    <definedName name="_2_1995HOUST">#REF!</definedName>
    <definedName name="_20_2005ROTT">#REF!</definedName>
    <definedName name="_2000ASH">'[2]COP 2010'!#REF!</definedName>
    <definedName name="_2000HOUST">#REF!</definedName>
    <definedName name="_2000HOUSTS">#REF!</definedName>
    <definedName name="_2000ROTTS">'[2]FIGURE - DESTINATION'!#REF!</definedName>
    <definedName name="_2000TERRA">'[2]COP 2010'!#REF!</definedName>
    <definedName name="_2000TOK">#REF!</definedName>
    <definedName name="_2000TOKS">#REF!</definedName>
    <definedName name="_2005ARCH">#REF!</definedName>
    <definedName name="_2005HOUST">#REF!</definedName>
    <definedName name="_2005HOUSTS">#REF!</definedName>
    <definedName name="_2005KALTIM">#REF!</definedName>
    <definedName name="_2005ROTT">#REF!</definedName>
    <definedName name="_2005ROTTS">#REF!</definedName>
    <definedName name="_2005TOK">#REF!</definedName>
    <definedName name="_2005TOKS">#REF!</definedName>
    <definedName name="_21_2005ROTTS">#REF!</definedName>
    <definedName name="_22_2005TOK">#REF!</definedName>
    <definedName name="_23_2005TOKS">#REF!</definedName>
    <definedName name="_3_1995HOUSTS">#REF!</definedName>
    <definedName name="_4_1995ROTT">#REF!</definedName>
    <definedName name="_5_1995ROTTS">#REF!</definedName>
    <definedName name="_6_1995TERRA">#REF!</definedName>
    <definedName name="_7_1995TOK">#REF!</definedName>
    <definedName name="_8_1995TOKS">#REF!</definedName>
    <definedName name="_9_2000ASH">'[2]COP 2010'!#REF!</definedName>
    <definedName name="_ETH1">#REF!</definedName>
    <definedName name="_ETH2">#REF!</definedName>
    <definedName name="_ETH3">#REF!</definedName>
    <definedName name="_ETH4">#REF!</definedName>
    <definedName name="_ETH5">#REF!</definedName>
    <definedName name="_ETH6">#REF!</definedName>
    <definedName name="_ETH7">#REF!</definedName>
    <definedName name="_ETH8">#REF!</definedName>
    <definedName name="_ETH9">#REF!</definedName>
    <definedName name="_HDP1">#REF!</definedName>
    <definedName name="_HDP2">#REF!</definedName>
    <definedName name="_HDP3">#REF!</definedName>
    <definedName name="_HDP4">#REF!</definedName>
    <definedName name="_HDP5">#REF!</definedName>
    <definedName name="_HDP6">#REF!</definedName>
    <definedName name="_HDP7">#REF!</definedName>
    <definedName name="_HDP8">#REF!</definedName>
    <definedName name="_HDP9">#REF!</definedName>
    <definedName name="_Key1" hidden="1">#REF!</definedName>
    <definedName name="_lot5">#REF!</definedName>
    <definedName name="_MEG1">#REF!</definedName>
    <definedName name="_MEG2">#REF!</definedName>
    <definedName name="_MEG3">#REF!</definedName>
    <definedName name="_MEG4">#REF!</definedName>
    <definedName name="_MEG5">#REF!</definedName>
    <definedName name="_MEG6">#REF!</definedName>
    <definedName name="_MEG7">#REF!</definedName>
    <definedName name="_MEG8">#REF!</definedName>
    <definedName name="_Order1" hidden="1">255</definedName>
    <definedName name="_P">#REF!</definedName>
    <definedName name="_PP1">#REF!</definedName>
    <definedName name="_PP2">#REF!</definedName>
    <definedName name="_PP3">#REF!</definedName>
    <definedName name="_PP4">#REF!</definedName>
    <definedName name="_PP5">#REF!</definedName>
    <definedName name="_PP6">#REF!</definedName>
    <definedName name="_PP7">#REF!</definedName>
    <definedName name="_Sort" hidden="1">#REF!</definedName>
    <definedName name="_xlfn.AGGREGATE" hidden="1">#NAME?</definedName>
    <definedName name="_xlfn.COUNTIFS" hidden="1">#NAME?</definedName>
    <definedName name="_xlfn.SINGLE" hidden="1">#NAME?</definedName>
    <definedName name="_xlfn.SUMIFS" hidden="1">#NAME?</definedName>
    <definedName name="a">[3]!PreparePrint</definedName>
    <definedName name="AA">#REF!</definedName>
    <definedName name="AQ">#REF!</definedName>
    <definedName name="as">'[4]TB'!$B$186</definedName>
    <definedName name="AS2DocOpenMode" hidden="1">"AS2DocumentEdit"</definedName>
    <definedName name="asdf">#REF!</definedName>
    <definedName name="AU">#REF!</definedName>
    <definedName name="AV">#REF!</definedName>
    <definedName name="AW">#REF!</definedName>
    <definedName name="AX">#REF!</definedName>
    <definedName name="ayhu">'[2]FIGURE - DESTINATION'!#REF!</definedName>
    <definedName name="B">#REF!</definedName>
    <definedName name="BH">#REF!</definedName>
    <definedName name="BK">#REF!</definedName>
    <definedName name="BS">#REF!</definedName>
    <definedName name="BSbot">#REF!</definedName>
    <definedName name="CAN_ETHGLY">#REF!</definedName>
    <definedName name="CAN_ETHYLENE">#REF!</definedName>
    <definedName name="CAN_HDPE">#REF!</definedName>
    <definedName name="CAN_LLDPE">#REF!</definedName>
    <definedName name="Cap_total">#REF!</definedName>
    <definedName name="CF">#REF!</definedName>
    <definedName name="ck">#REF!</definedName>
    <definedName name="Comp">'[7]Start'!$N$7:$Q$65</definedName>
    <definedName name="conturi">'[8]Sheet1'!$A$1:$C$301</definedName>
    <definedName name="COP">#REF!</definedName>
    <definedName name="COPS_93">#REF!</definedName>
    <definedName name="COPS_95">#REF!</definedName>
    <definedName name="curs">#REF!</definedName>
    <definedName name="CW">'[9]Ethylene Ldr'!$D$22</definedName>
    <definedName name="d">[3]!ShowAll</definedName>
    <definedName name="dasdadasdadad">'[10]Factors Sheet'!#REF!</definedName>
    <definedName name="DATA2">#REF!</definedName>
    <definedName name="DATA3">#REF!</definedName>
    <definedName name="Databasa">#REF!</definedName>
    <definedName name="Database2">#REF!</definedName>
    <definedName name="DATE">#REF!</definedName>
    <definedName name="DATLAB">#REF!</definedName>
    <definedName name="detyyyh">#REF!</definedName>
    <definedName name="df">#REF!</definedName>
    <definedName name="dhj">#REF!</definedName>
    <definedName name="dhjuyt">#REF!</definedName>
    <definedName name="downwards">[3]!downwards</definedName>
    <definedName name="EG_GRAPHICS">#REF!</definedName>
    <definedName name="enterAje">[11]!enterAje</definedName>
    <definedName name="eure">'[13]Land detail'!$AM$1</definedName>
    <definedName name="EX">#REF!</definedName>
    <definedName name="f">#REF!</definedName>
    <definedName name="factor">'[14]balanta'!$A$1</definedName>
    <definedName name="Februarie">'[15]NOCA0205'!$A$1:$N$45</definedName>
    <definedName name="fgh">'[2]COP 2010'!#REF!</definedName>
    <definedName name="FINEX">#REF!</definedName>
    <definedName name="FUEL">'[9]Ethylene Ldr'!$D$23</definedName>
    <definedName name="g">#REF!</definedName>
    <definedName name="Gen_Plant_OVHD_Bulk">#REF!</definedName>
    <definedName name="Gen_Plant_OVHD_Polymer">'[9]Input Data'!$N$4</definedName>
    <definedName name="Gesellschaft">'[7]Start'!$J$9</definedName>
    <definedName name="gfh">#REF!</definedName>
    <definedName name="gfhsf">#REF!</definedName>
    <definedName name="gh">#REF!</definedName>
    <definedName name="GRAPHICS">#REF!</definedName>
    <definedName name="h">#REF!</definedName>
    <definedName name="HD1_">#REF!</definedName>
    <definedName name="HD2_">#REF!</definedName>
    <definedName name="HD3_">#REF!</definedName>
    <definedName name="HD4_">#REF!</definedName>
    <definedName name="HD5_">#REF!</definedName>
    <definedName name="HD6_">#REF!</definedName>
    <definedName name="HD7_">#REF!</definedName>
    <definedName name="HDPE_GRAPHICS">#REF!</definedName>
    <definedName name="Income_Statement">#REF!</definedName>
    <definedName name="INPUTS_93">#REF!</definedName>
    <definedName name="INPUTS_95">#REF!</definedName>
    <definedName name="INPUTS2_93">#REF!</definedName>
    <definedName name="INPUTS2_95">#REF!</definedName>
    <definedName name="IRR">#REF!</definedName>
    <definedName name="IS">#REF!</definedName>
    <definedName name="ITEMRANGE">'[16]Definitions'!$A$7:$A$55</definedName>
    <definedName name="j">#REF!</definedName>
    <definedName name="jhur">#REF!</definedName>
    <definedName name="jyt">#REF!</definedName>
    <definedName name="k">[3]!upwards</definedName>
    <definedName name="Land_Required___Olefins">'[10]Factors Sheet'!#REF!</definedName>
    <definedName name="Land_Required___per_HDPE">'[10]Factors Sheet'!#REF!</definedName>
    <definedName name="Lang">'[7]Start'!$H$19</definedName>
    <definedName name="LDPE_capacity">#REF!</definedName>
    <definedName name="LDPE_type">#REF!</definedName>
    <definedName name="LLDPE_GRAPHICS">#REF!</definedName>
    <definedName name="LP">'[9]T17 Chlorine ldr net'!$D$23</definedName>
    <definedName name="ME_ETHANE_COP95">#REF!</definedName>
    <definedName name="ME_ETHYGLY">#REF!</definedName>
    <definedName name="ME_ETHYLENE">#REF!</definedName>
    <definedName name="ME_HDPE">#REF!</definedName>
    <definedName name="ME_LLDPE">#REF!</definedName>
    <definedName name="ME_MIXED_COP95">#REF!</definedName>
    <definedName name="mk">#REF!</definedName>
    <definedName name="MOD_prices">'[18]Pricing - Current'!#REF!</definedName>
    <definedName name="MP">'[9]T9  Ethylene ldr Standard'!$D$24</definedName>
    <definedName name="MS">#REF!</definedName>
    <definedName name="Msbot">#REF!</definedName>
    <definedName name="MXOUT">#REF!</definedName>
    <definedName name="NB_Prices">#REF!</definedName>
    <definedName name="NWC">#REF!</definedName>
    <definedName name="NWE_COP_95">#REF!</definedName>
    <definedName name="Op_Cost">#REF!</definedName>
    <definedName name="Op_rate">#REF!</definedName>
    <definedName name="POWER">'[9]Ethylene Ldr'!$D$21</definedName>
    <definedName name="PreparePrint">[3]!PreparePrint</definedName>
    <definedName name="_xlnm.Print_Area" localSheetId="2">#N/A</definedName>
    <definedName name="_xlnm.Print_Area" localSheetId="1">#N/A</definedName>
    <definedName name="_xlnm.Print_Area" localSheetId="0">'Financial Statement OMFP 2021'!$A$1:$I$202</definedName>
    <definedName name="PX">#REF!</definedName>
    <definedName name="PXOUT">#REF!</definedName>
    <definedName name="rec">'[20]TB'!$A$170</definedName>
    <definedName name="Reclassify">[3]!Reclassify</definedName>
    <definedName name="reconciliation">'[21]TB'!$BJ$3</definedName>
    <definedName name="Restated_MMrol">#REF!</definedName>
    <definedName name="Restated_MROL">#REF!</definedName>
    <definedName name="rev">#REF!</definedName>
    <definedName name="Revenue_Statement">#REF!</definedName>
    <definedName name="s">[3]!Reclassify</definedName>
    <definedName name="Salary_per_person">'[10]Factors Sheet'!#REF!</definedName>
    <definedName name="sdj">#REF!</definedName>
    <definedName name="sfaasf">#REF!</definedName>
    <definedName name="sfg">#REF!</definedName>
    <definedName name="SHARED_FORMULA_0">#N/A</definedName>
    <definedName name="SHARED_FORMULA_1">#N/A</definedName>
    <definedName name="SHARED_FORMULA_2">#N/A</definedName>
    <definedName name="SHARED_FORMULA_3">#N/A</definedName>
    <definedName name="SHARED_FORMULA_4">#N/A</definedName>
    <definedName name="SHARED_FORMULA_5">#N/A</definedName>
    <definedName name="SHARED_FORMULA_6">#N/A</definedName>
    <definedName name="SHEET_A">#REF!</definedName>
    <definedName name="SHEET_B">#REF!</definedName>
    <definedName name="SHEET_C">#REF!</definedName>
    <definedName name="SHEET_D">#REF!</definedName>
    <definedName name="ShowAll">[3]!ShowAll</definedName>
    <definedName name="SK_ETHGLY_LAGG">#REF!</definedName>
    <definedName name="SK_ETHGLY_LEAD">#REF!</definedName>
    <definedName name="SK_ETHYLEN_LAGG">#REF!</definedName>
    <definedName name="SK_ETHYLEN_LEAD">#REF!</definedName>
    <definedName name="SK_HDPE_LAGG">#REF!</definedName>
    <definedName name="SK_HDPE_LEAD">#REF!</definedName>
    <definedName name="SK_LLDPE_LAGG">#REF!</definedName>
    <definedName name="SK_LLDPE_LEAD">#REF!</definedName>
    <definedName name="srt">'[2]COP 2010'!#REF!</definedName>
    <definedName name="srtj">#REF!</definedName>
    <definedName name="Stichtag">'[7]Start'!$J$11</definedName>
    <definedName name="SUM">#REF!</definedName>
    <definedName name="TABLEIVB1">#REF!</definedName>
    <definedName name="TABLEIVB2">#REF!</definedName>
    <definedName name="TABLEVIB2">#REF!</definedName>
    <definedName name="TABLVIB1">#REF!</definedName>
    <definedName name="Tax_and_Insurance">#REF!</definedName>
    <definedName name="teren">#REF!</definedName>
    <definedName name="Texte">'[7]Texte'!$B$2:$E$342</definedName>
    <definedName name="TextRefCopy1">#REF!</definedName>
    <definedName name="TextRefCopy2">#REF!</definedName>
    <definedName name="TextRefCopy3">#REF!</definedName>
    <definedName name="TextRefCopy4">#REF!</definedName>
    <definedName name="TextRefCopy5">#REF!</definedName>
    <definedName name="TextRefCopyRangeCount" hidden="1">5</definedName>
    <definedName name="Titel">'[7]Start'!$H$17</definedName>
    <definedName name="Total_Expenses">#REF!</definedName>
    <definedName name="Total_Expenses1">#REF!</definedName>
    <definedName name="Total_Revenues">#REF!</definedName>
    <definedName name="Total_Revenues1">#REF!</definedName>
    <definedName name="twywt">#REF!</definedName>
    <definedName name="ty">#REF!</definedName>
    <definedName name="upwards">[3]!upwards</definedName>
    <definedName name="US_ETHANE_LEAD">#REF!</definedName>
    <definedName name="US_ETHGLY">#REF!</definedName>
    <definedName name="US_HDPE">#REF!</definedName>
    <definedName name="US_LLDPE">#REF!</definedName>
    <definedName name="WE_ETHGLY_LEAD">#REF!</definedName>
    <definedName name="WE_ETHYGLY_LAGG">#REF!</definedName>
    <definedName name="WE_ETHYLEN_LEAD">#REF!</definedName>
    <definedName name="WE_ETHYLENE_LAG">#REF!</definedName>
    <definedName name="WE_HDPE_LAGG">#REF!</definedName>
    <definedName name="WE_HDPE_LEAD">#REF!</definedName>
    <definedName name="WE_LLDPE_LAGG">#REF!</definedName>
    <definedName name="WE_LLDPE_LEAD">#REF!</definedName>
    <definedName name="wrwr">#REF!</definedName>
    <definedName name="wtre">#REF!</definedName>
    <definedName name="wtytr">#REF!</definedName>
    <definedName name="wywty">#REF!</definedName>
    <definedName name="XXX">'[2]COP 2010'!#REF!</definedName>
    <definedName name="XYLENES">#REF!</definedName>
    <definedName name="YE">#REF!</definedName>
    <definedName name="yhj">#REF!</definedName>
    <definedName name="yhjks">#REF!</definedName>
  </definedNames>
  <calcPr fullCalcOnLoad="1"/>
</workbook>
</file>

<file path=xl/sharedStrings.xml><?xml version="1.0" encoding="utf-8"?>
<sst xmlns="http://schemas.openxmlformats.org/spreadsheetml/2006/main" count="586" uniqueCount="413">
  <si>
    <t xml:space="preserve">             </t>
  </si>
  <si>
    <t>Denumirea elementului</t>
  </si>
  <si>
    <t>Nr.
rd.</t>
  </si>
  <si>
    <t>A</t>
  </si>
  <si>
    <t>B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</si>
  <si>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</si>
  <si>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</si>
  <si>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</si>
  <si>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</si>
  <si>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</si>
  <si>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</si>
  <si>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</si>
  <si>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</si>
  <si>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</si>
  <si>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</si>
  <si>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</si>
  <si>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</si>
  <si>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</si>
  <si>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</si>
  <si>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</si>
  <si>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</si>
  <si>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</si>
  <si>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</si>
  <si>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</si>
  <si>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</si>
  <si>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</si>
  <si>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</si>
  <si>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</si>
  <si>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</si>
  <si>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</si>
  <si>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</si>
  <si>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</si>
  <si>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</si>
  <si>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</si>
  <si>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</si>
  <si>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</si>
  <si>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</si>
  <si>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</si>
  <si>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</si>
  <si>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</si>
  <si>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prime de capital</t>
  </si>
  <si>
    <t>36</t>
  </si>
  <si>
    <t>37</t>
  </si>
  <si>
    <t>38</t>
  </si>
  <si>
    <t>39</t>
  </si>
  <si>
    <t>40</t>
  </si>
  <si>
    <t>41</t>
  </si>
  <si>
    <t>42</t>
  </si>
  <si>
    <t>43</t>
  </si>
  <si>
    <t>44</t>
  </si>
  <si>
    <t>45</t>
  </si>
  <si>
    <t>46</t>
  </si>
  <si>
    <t>47</t>
  </si>
  <si>
    <t>48</t>
  </si>
  <si>
    <t>49</t>
  </si>
  <si>
    <t>CONTUL DE PROFIT SI PIERDERE</t>
  </si>
  <si>
    <t>la data de 31.12.2021</t>
  </si>
  <si>
    <t>Cod 20</t>
  </si>
  <si>
    <t xml:space="preserve"> - lei - </t>
  </si>
  <si>
    <t>Denumirea indicatorilor</t>
  </si>
  <si>
    <t>Realizari aferente
perioadei de raportare</t>
  </si>
  <si>
    <t>01.01.2020-
31.12.2020</t>
  </si>
  <si>
    <t>01.01.2021-
31.12.2021</t>
  </si>
  <si>
    <t>1. Cifra de afaceri neta (rd.02+03-04+05+06)</t>
  </si>
  <si>
    <t xml:space="preserve">    Productia vanduta</t>
  </si>
  <si>
    <t>productia vanduta</t>
  </si>
  <si>
    <t xml:space="preserve">    Venituri din vanzarea marfurilor </t>
  </si>
  <si>
    <t>venituri din vanzarea marfurilor</t>
  </si>
  <si>
    <t xml:space="preserve">    Reduceri comerciale acordate</t>
  </si>
  <si>
    <t>reduceri comerciale acordate</t>
  </si>
  <si>
    <t xml:space="preserve">    Venituri din dobanzi inregistrate de entitatile radiate din Registrul general si care mai au in derulare contracte de leasing </t>
  </si>
  <si>
    <t xml:space="preserve">    Venituri din subventii de exploatare aferente cifrei de afaceri nete</t>
  </si>
  <si>
    <t>2. Venituri aferente costurilui productiei in curs de executie (ct.711+712)</t>
  </si>
  <si>
    <t xml:space="preserve">          -Sold C</t>
  </si>
  <si>
    <t>variatia stocurilor</t>
  </si>
  <si>
    <t xml:space="preserve">          -Sold D</t>
  </si>
  <si>
    <t>3. Venituri din productia de imobilizari necorporale si corporale</t>
  </si>
  <si>
    <t>venituri din productia de imobilizari necorporale si corporale</t>
  </si>
  <si>
    <t>4. Venituri din reevaluarea imobilizarilor corporale</t>
  </si>
  <si>
    <t>venituri din reevaluarea imobilizarilor necorporale si corporale</t>
  </si>
  <si>
    <t xml:space="preserve">5. Venituri din productia de investitii imobiliare </t>
  </si>
  <si>
    <t>6. Venituri din subventii de exploatare</t>
  </si>
  <si>
    <t>venituri din subventii de exploatare</t>
  </si>
  <si>
    <t xml:space="preserve">7. Alte venituri din exploatare </t>
  </si>
  <si>
    <t>alte venituri din exploatare</t>
  </si>
  <si>
    <t xml:space="preserve">  -din care, venituri din fondul comercial negativ</t>
  </si>
  <si>
    <t xml:space="preserve">  -din care, venituri din subventii pentru investitii</t>
  </si>
  <si>
    <r>
      <t xml:space="preserve">VENITURI DIN EXPLOATARE - TOTAL
 </t>
    </r>
    <r>
      <rPr>
        <sz val="10"/>
        <rFont val="Times New Roman"/>
        <family val="1"/>
      </rPr>
      <t>(rd.01+07-08+09+10+11+12+13)</t>
    </r>
  </si>
  <si>
    <t>8.a) Cheltuieli cu materiile prime si materialele consumabile</t>
  </si>
  <si>
    <t>cheltuieli cu materiile prime si materialele consumabile</t>
  </si>
  <si>
    <t xml:space="preserve">   Alte cheltuieli materiale </t>
  </si>
  <si>
    <t>alte cheltuieli materiale</t>
  </si>
  <si>
    <t xml:space="preserve">   b) Alte cheltuieli externe (cu energie si apa)  </t>
  </si>
  <si>
    <t xml:space="preserve">alte cheltuieli externe (cu energie si apa) </t>
  </si>
  <si>
    <t xml:space="preserve">   c) Cheltuieli privind marfurile </t>
  </si>
  <si>
    <t>cheltuieli privind marfurile</t>
  </si>
  <si>
    <t xml:space="preserve">   Reduceri comerciale primite</t>
  </si>
  <si>
    <t>reduceri comerciale primite</t>
  </si>
  <si>
    <t xml:space="preserve">9.Cheltuieli cu personalul </t>
  </si>
  <si>
    <t xml:space="preserve">   a) Salarii si indemnizatii </t>
  </si>
  <si>
    <t>salarii si indemnizatii</t>
  </si>
  <si>
    <t xml:space="preserve">   b) Cheltuieli privind asigurarile si protectia sociala </t>
  </si>
  <si>
    <t>cheltuieli privind asigurarile si protectia sociala</t>
  </si>
  <si>
    <t>10.a) Ajustari de valoare privind  imobilizarile corporale si necorporale (rd.26-27)</t>
  </si>
  <si>
    <t xml:space="preserve">   a.1) Cheltuieli </t>
  </si>
  <si>
    <t>cheltuieli cu ajustari de valoare privind  imobilizarile</t>
  </si>
  <si>
    <t xml:space="preserve">   a.2) Venituri</t>
  </si>
  <si>
    <t>venituri din ajustari de valoare privind  imobilizarile</t>
  </si>
  <si>
    <t xml:space="preserve">   b) Ajustari de valoare privind activele circulante (rd.29-30)</t>
  </si>
  <si>
    <t xml:space="preserve">   b.1) Cheltuieli</t>
  </si>
  <si>
    <t>cheltuieli cu ajustari de valoare privind activele circulante</t>
  </si>
  <si>
    <t xml:space="preserve">   b.2) Venituri</t>
  </si>
  <si>
    <t>venituri din ajustari de valoare privind activele circulante</t>
  </si>
  <si>
    <t>11.Alte cheltuieli de exploatare (rd.32 la 38)</t>
  </si>
  <si>
    <t xml:space="preserve">11.1. Cheltuieli privind prestatiile externe  </t>
  </si>
  <si>
    <t xml:space="preserve">cheltuieli privind prestatiile externe
  </t>
  </si>
  <si>
    <t xml:space="preserve">11.2. Cheltuieli cu alte impozite, taxe si varsaminte asimilate; cheltuieli reprezentand transferuri si contributii datorate in baza unor acte normative speciale </t>
  </si>
  <si>
    <t>cheltuieli cu alte impozite, taxe si varsaminte asimilate</t>
  </si>
  <si>
    <t xml:space="preserve">11.3. Cheltuieli cu protectia mediului inconjurator </t>
  </si>
  <si>
    <t xml:space="preserve">cheltuieli cu protectia mediului inconjurator </t>
  </si>
  <si>
    <t xml:space="preserve">11.4. Cheltuieli din reevaluarea imobilizarilor corporale </t>
  </si>
  <si>
    <t>cheltuieli din reevaluarea imobilizarilor necorporale si corporale</t>
  </si>
  <si>
    <t xml:space="preserve">11.5. Cheltuieli privind calamitatile si alte evenimente similare </t>
  </si>
  <si>
    <t>11.6. Alte cheltuieli</t>
  </si>
  <si>
    <t>alte cheltuieli</t>
  </si>
  <si>
    <t xml:space="preserve">    Cheltuieli cu dobanzile inregistrate de entitatile radiate din Registrul general si care mai au in derulare contracte de leasing</t>
  </si>
  <si>
    <t xml:space="preserve">   Ajustari privind provizioanele (rd.40-41)</t>
  </si>
  <si>
    <t xml:space="preserve">    - Cheltuieli </t>
  </si>
  <si>
    <t>cheltuieli cu ajustari privind provizioanele</t>
  </si>
  <si>
    <t xml:space="preserve">    - Venituri </t>
  </si>
  <si>
    <t>venituri din ajustari privind provizioanele</t>
  </si>
  <si>
    <r>
      <t xml:space="preserve">CHELTUIELI DE EXPLOATARE - TOTAL </t>
    </r>
    <r>
      <rPr>
        <sz val="9"/>
        <rFont val="Times New Roman"/>
        <family val="1"/>
      </rPr>
      <t>(rd.17 la 20-21+22+25+28+31+39)</t>
    </r>
  </si>
  <si>
    <t>PROFITUL SAU PIERDEREA DIN EXPLOATARE</t>
  </si>
  <si>
    <t xml:space="preserve">       - Profit (rd.16-42)</t>
  </si>
  <si>
    <t xml:space="preserve">       - Pierdere (rd.42-16)</t>
  </si>
  <si>
    <t xml:space="preserve">12.Venituri din interese de participare </t>
  </si>
  <si>
    <t xml:space="preserve">       - din care, veniturile obtinute de la entitatile afiliate</t>
  </si>
  <si>
    <t xml:space="preserve">13.Venituri din dobanzi </t>
  </si>
  <si>
    <t>venituri din dobanzi</t>
  </si>
  <si>
    <t xml:space="preserve">       -din care, veniturile obtinute de la entitatile afiliate</t>
  </si>
  <si>
    <t xml:space="preserve">14.Venituri din subventii de exploatare pentru dobanda datorata </t>
  </si>
  <si>
    <t xml:space="preserve">15.Alte venituri financiare </t>
  </si>
  <si>
    <t>50</t>
  </si>
  <si>
    <t>alte venituri financiare</t>
  </si>
  <si>
    <t xml:space="preserve">       -din care, venituri din alte imobilizari financiare </t>
  </si>
  <si>
    <t>51</t>
  </si>
  <si>
    <r>
      <t>VENITURI FINANCIARE - TOTAL</t>
    </r>
    <r>
      <rPr>
        <sz val="10"/>
        <rFont val="Times New Roman"/>
        <family val="1"/>
      </rPr>
      <t xml:space="preserve"> (rd.45+47+49+50)</t>
    </r>
  </si>
  <si>
    <t>52</t>
  </si>
  <si>
    <t>16.Ajustari de valoare privind imobilizarile financiare si investitiile financiare
 detinute ca active circulante (rd.54-55)</t>
  </si>
  <si>
    <t>53</t>
  </si>
  <si>
    <t xml:space="preserve">   - Cheltuieli </t>
  </si>
  <si>
    <t>54</t>
  </si>
  <si>
    <t>cheltuieli cu ajustari de valoare privind  imobilizarile financiare</t>
  </si>
  <si>
    <t xml:space="preserve">   - Venituri </t>
  </si>
  <si>
    <t>55</t>
  </si>
  <si>
    <t>venituri din ajustari de valoare privind  imobilizarile financiare</t>
  </si>
  <si>
    <t xml:space="preserve">17.Cheltuieli privind dobanzile </t>
  </si>
  <si>
    <t>56</t>
  </si>
  <si>
    <t>cheltuieli privind dobanzile</t>
  </si>
  <si>
    <t xml:space="preserve">       -din care, cheltuielile in relatia cu entitatile afiliate</t>
  </si>
  <si>
    <t>57</t>
  </si>
  <si>
    <t xml:space="preserve">Alte cheltuieli financiare </t>
  </si>
  <si>
    <t>58</t>
  </si>
  <si>
    <t>alte cheltuieli financiare</t>
  </si>
  <si>
    <r>
      <t xml:space="preserve">CHELTUIELI FINANCIARE - TOTAL </t>
    </r>
    <r>
      <rPr>
        <sz val="10"/>
        <rFont val="Times New Roman"/>
        <family val="1"/>
      </rPr>
      <t>(rd.53+56+58)</t>
    </r>
  </si>
  <si>
    <t>59</t>
  </si>
  <si>
    <t>PROFITUL SAU PIERDEREA FINANCIARA</t>
  </si>
  <si>
    <t xml:space="preserve">       - Profit (rd.52-59)</t>
  </si>
  <si>
    <t>60</t>
  </si>
  <si>
    <t xml:space="preserve">       - Pierdere (rd.59-52)</t>
  </si>
  <si>
    <t>61</t>
  </si>
  <si>
    <r>
      <t xml:space="preserve">VENITURI TOTALE  </t>
    </r>
    <r>
      <rPr>
        <sz val="10"/>
        <rFont val="Times New Roman"/>
        <family val="1"/>
      </rPr>
      <t>(rd.16+52)</t>
    </r>
  </si>
  <si>
    <t>62</t>
  </si>
  <si>
    <r>
      <t xml:space="preserve">CHELTUIELI TOTALE </t>
    </r>
    <r>
      <rPr>
        <sz val="10"/>
        <rFont val="Times New Roman"/>
        <family val="1"/>
      </rPr>
      <t xml:space="preserve"> (rd.42+59)</t>
    </r>
  </si>
  <si>
    <t>63</t>
  </si>
  <si>
    <t>18. PROFITUL SAU PIERDEREA BRUT(A):</t>
  </si>
  <si>
    <r>
      <t xml:space="preserve"> - </t>
    </r>
    <r>
      <rPr>
        <i/>
        <sz val="10"/>
        <rFont val="Times New Roman"/>
        <family val="1"/>
      </rPr>
      <t>Profit</t>
    </r>
    <r>
      <rPr>
        <sz val="10"/>
        <rFont val="Times New Roman"/>
        <family val="1"/>
      </rPr>
      <t xml:space="preserve"> ( rd.62-63)</t>
    </r>
  </si>
  <si>
    <t>64</t>
  </si>
  <si>
    <r>
      <t xml:space="preserve"> - </t>
    </r>
    <r>
      <rPr>
        <i/>
        <sz val="10"/>
        <rFont val="Times New Roman"/>
        <family val="1"/>
      </rPr>
      <t>Pierdere</t>
    </r>
    <r>
      <rPr>
        <sz val="10"/>
        <rFont val="Times New Roman"/>
        <family val="1"/>
      </rPr>
      <t xml:space="preserve"> (rd.63-62)</t>
    </r>
  </si>
  <si>
    <t>65</t>
  </si>
  <si>
    <t>19. Impozitul pe profit curent</t>
  </si>
  <si>
    <t>66</t>
  </si>
  <si>
    <t>impozit pe profit</t>
  </si>
  <si>
    <t xml:space="preserve">20. Impozitul specific unor activitati </t>
  </si>
  <si>
    <t>67</t>
  </si>
  <si>
    <t>impozit specific unor activitati</t>
  </si>
  <si>
    <t xml:space="preserve">21. Alte impozite neprezentate la elementele de mai sus </t>
  </si>
  <si>
    <t>68</t>
  </si>
  <si>
    <t>21. PROFITUL SAU PIERDEREA NET(A) A PERIOADEI DE RAPORTARE:</t>
  </si>
  <si>
    <r>
      <t xml:space="preserve">       - </t>
    </r>
    <r>
      <rPr>
        <i/>
        <sz val="10"/>
        <rFont val="Times New Roman"/>
        <family val="1"/>
      </rPr>
      <t>Profit (rd.64-65-66-67-68)</t>
    </r>
  </si>
  <si>
    <t>69</t>
  </si>
  <si>
    <r>
      <t xml:space="preserve">       - </t>
    </r>
    <r>
      <rPr>
        <i/>
        <sz val="10"/>
        <rFont val="Times New Roman"/>
        <family val="1"/>
      </rPr>
      <t>Pierdere (rd.65+66+67+68-64)</t>
    </r>
  </si>
  <si>
    <t>70</t>
  </si>
  <si>
    <t>SC CHIMCOMPLEX SA BORZESTI</t>
  </si>
  <si>
    <t>Sucursala Rm.Valcea</t>
  </si>
  <si>
    <t>lei</t>
  </si>
  <si>
    <t>+</t>
  </si>
  <si>
    <t>Profit net ( +) sau pierdere (-)</t>
  </si>
  <si>
    <t>Amortizari si provizioane</t>
  </si>
  <si>
    <t>-</t>
  </si>
  <si>
    <t xml:space="preserve">Variatia stocurilor (+/-) </t>
  </si>
  <si>
    <t>Regula generala este: cresterile de active curente (clienti, stocuri) genereaza iesire de numerar, pe cand descresterea lor duce la un plus de disponibilitati.</t>
  </si>
  <si>
    <t xml:space="preserve">Variatia creantelor (+/-) </t>
  </si>
  <si>
    <t>Pentru pasivele curente (furnizori, taxe de plata) cresterea soldului determina o crestere de numerar iar descresterea soldului genereaza plus de disponibil.</t>
  </si>
  <si>
    <t xml:space="preserve">Variatia furnizorilor (+/-) </t>
  </si>
  <si>
    <t xml:space="preserve">Variatia clientilor creditori (+/-) </t>
  </si>
  <si>
    <t xml:space="preserve">Variatia altor datorii (+/-) </t>
  </si>
  <si>
    <t>=</t>
  </si>
  <si>
    <t>Flux de numerar din activitatea de exploatare (A)</t>
  </si>
  <si>
    <t>Sume din vanzarea si valorif. activelor si mij. fixe</t>
  </si>
  <si>
    <t>Investitii in imobilizari corporale, total, din care:</t>
  </si>
  <si>
    <t xml:space="preserve">   - Achizitonarea de mij.fixe + alte cheltuieli de investitii </t>
  </si>
  <si>
    <t xml:space="preserve">   - Executate in regie proprie </t>
  </si>
  <si>
    <t>Investitii financiare</t>
  </si>
  <si>
    <t>Flux de numerar din activitatea de Investitii (B)</t>
  </si>
  <si>
    <t>Include  tranzactiile companiei de cumparare de noi active imobilizate sau de vanzare a activelor existente.</t>
  </si>
  <si>
    <t>Variatia sumelor datorate institutiilor de credit</t>
  </si>
  <si>
    <t xml:space="preserve">Aport la capitalul societatii </t>
  </si>
  <si>
    <t>Plati dividende</t>
  </si>
  <si>
    <t>Flux de numerar din activitatea financiara (C)</t>
  </si>
  <si>
    <t xml:space="preserve">Variatia altor elemente de activ </t>
  </si>
  <si>
    <t xml:space="preserve">Varitia altor elemente de pasiv </t>
  </si>
  <si>
    <t>Flux de numerar din alte activitati (D)</t>
  </si>
  <si>
    <t>Disponibilitati banesti la inceputul perioadei</t>
  </si>
  <si>
    <t>Flux de numerar net (A+B+C+D)</t>
  </si>
  <si>
    <t xml:space="preserve"> Disponibilitati banesti la sfarsitul perioadei</t>
  </si>
  <si>
    <t>activitate de finantare</t>
  </si>
  <si>
    <t>an 2021</t>
  </si>
  <si>
    <t>intrari</t>
  </si>
  <si>
    <t xml:space="preserve"> + aport la capital social CCB (A2 la CCB)</t>
  </si>
  <si>
    <t>INCASARI DIN ACTIVITATEA DE FINANTARE</t>
  </si>
  <si>
    <t>iesiri</t>
  </si>
  <si>
    <t xml:space="preserve"> - dividende</t>
  </si>
  <si>
    <t>Investitii financiare:</t>
  </si>
  <si>
    <t>A6_banca</t>
  </si>
  <si>
    <t>A6.conversie</t>
  </si>
  <si>
    <t xml:space="preserve"> - aport capital social la A6 (CCB la A6)</t>
  </si>
  <si>
    <t xml:space="preserve">titluri </t>
  </si>
  <si>
    <t xml:space="preserve"> - scrisori de garantie la Oltchim</t>
  </si>
  <si>
    <t>imobilizare fin</t>
  </si>
  <si>
    <t xml:space="preserve"> - incasare cautiune si garantii</t>
  </si>
  <si>
    <t>an 2020</t>
  </si>
  <si>
    <t>Investitii efectuate  total, din care:</t>
  </si>
  <si>
    <t>TRD ct.231</t>
  </si>
  <si>
    <t>Ajustare IFRS 2132=2034</t>
  </si>
  <si>
    <t>TRD ct.4093,451902</t>
  </si>
  <si>
    <t>TRC ct.4093,451902</t>
  </si>
  <si>
    <t>TRD ct.2111-achizitie teren</t>
  </si>
  <si>
    <t>trd ct.7583</t>
  </si>
  <si>
    <t>Venituri din cedarea activelor</t>
  </si>
  <si>
    <t>Entity: CHIMCOMPLEX SA BORZESTI</t>
  </si>
  <si>
    <t>Address: Str. Industriilor Nr.3, Onesti, Jud.Bacau, Tel. 0234302100</t>
  </si>
  <si>
    <t>Trade Register number: J04/493/1991 Unique registration code: 960322</t>
  </si>
  <si>
    <t>Preponderant activity (code and name of NACE class): 2013--Manufacture of other, basic, inorganic chemicals</t>
  </si>
  <si>
    <t>(all amounts are given in RON ("RON"), unless otherwise specified)</t>
  </si>
  <si>
    <t>ORDER OF THE MINISTER OF PUBLIC FINANCE NO. 1802/2014</t>
  </si>
  <si>
    <t xml:space="preserve">AS AMENDED </t>
  </si>
  <si>
    <r>
      <t xml:space="preserve">ASSETS, LIABILITIES AND EQUITY STATEMENT on December 31, 2021
on 31.12.2021 
</t>
    </r>
    <r>
      <rPr>
        <sz val="12"/>
        <rFont val="Times New Roman"/>
        <family val="1"/>
      </rPr>
      <t>la data de 31.12.2021</t>
    </r>
  </si>
  <si>
    <t>Item</t>
  </si>
  <si>
    <t>No.</t>
  </si>
  <si>
    <t>Current year balance at:</t>
  </si>
  <si>
    <t>A. FIXED ASSETS</t>
  </si>
  <si>
    <t>I. INTANGIBLE ASSETS</t>
  </si>
  <si>
    <t>II. PROPERTY, PLANT AND EQUIPMENT</t>
  </si>
  <si>
    <t>IV. FINANCIAL FIXED ASSETS</t>
  </si>
  <si>
    <t xml:space="preserve">                        FIXED ASSETS - TOTAL (line 01+02+03)</t>
  </si>
  <si>
    <t xml:space="preserve">       - Profit (line 16-42)</t>
  </si>
  <si>
    <t xml:space="preserve">       - Profit (line 52-59)</t>
  </si>
  <si>
    <t xml:space="preserve"> - Profit ( line 62-63)</t>
  </si>
  <si>
    <t xml:space="preserve">       - Profit (line 64-65-66-67-68)</t>
  </si>
  <si>
    <t>B. CURRENT ASSETS</t>
  </si>
  <si>
    <t xml:space="preserve">I. STOCKS </t>
  </si>
  <si>
    <t>II. RECEIVABLES</t>
  </si>
  <si>
    <t>III. SHORT-TERM INVESTMENTS</t>
  </si>
  <si>
    <t>IV. CASH AND BANK ACCOUNTS</t>
  </si>
  <si>
    <t xml:space="preserve">             CURRENT ASSETS - TOTAL (line 05+06+07+08)</t>
  </si>
  <si>
    <t>C. EXPENSES IN ADVANCE (line 11+12)</t>
  </si>
  <si>
    <t xml:space="preserve">  Amounts to be resumed in a period of up to one year</t>
  </si>
  <si>
    <t>Amounts to be resumed in a period of more than one year</t>
  </si>
  <si>
    <t xml:space="preserve">D. DEBT: AMOUNTS TO BE PAID IN A PERIOD OF UP TO ONE YEAR
 </t>
  </si>
  <si>
    <t>E. NET CURRENT ASSETS - NET CURRENT LIABILITIES (line 9 + 11-13-20-23-26)</t>
  </si>
  <si>
    <t>F. TOTAL ASSETS MINUS CURRENT LIABILITIES (line 04+12+14)</t>
  </si>
  <si>
    <t xml:space="preserve">G. DEBTS: AMOUNTS TO BE PAID IN A LONGER PERIOD OF TIME then  ONE YEAR
  </t>
  </si>
  <si>
    <r>
      <t>H. PROVISIONS</t>
    </r>
    <r>
      <rPr>
        <sz val="10"/>
        <rFont val="Times New Roman"/>
        <family val="1"/>
      </rPr>
      <t xml:space="preserve"> </t>
    </r>
  </si>
  <si>
    <t>I. ADVANCE INCOME (line 19+22+25+28), of which:</t>
  </si>
  <si>
    <t xml:space="preserve"> 1. Investment subsidies (line 20+21), of which:</t>
  </si>
  <si>
    <t>Amounts to be resumed in a period of up to one year</t>
  </si>
  <si>
    <t xml:space="preserve"> 2. Income recorded in advance (line 23+24), of which:</t>
  </si>
  <si>
    <t>3. Advance income related to assets received by transfer from customers, (line 26 + 27):</t>
  </si>
  <si>
    <t xml:space="preserve"> Negative goodwill</t>
  </si>
  <si>
    <t>J. EQUITY AND RESERVES</t>
  </si>
  <si>
    <t xml:space="preserve">    I. EQUITY (line 30+31+32+33+34)</t>
  </si>
  <si>
    <t xml:space="preserve"> 1. Paid-up subscribed capital</t>
  </si>
  <si>
    <t xml:space="preserve"> 2. Unearned subscribed capital</t>
  </si>
  <si>
    <t xml:space="preserve"> 3. The patrimony of the company</t>
  </si>
  <si>
    <t>4. Patrimony of national research and development institutes</t>
  </si>
  <si>
    <t>5. Other equity items</t>
  </si>
  <si>
    <r>
      <t xml:space="preserve">    II. EQUITY PREMIUM</t>
    </r>
    <r>
      <rPr>
        <sz val="10"/>
        <rFont val="Times New Roman"/>
        <family val="1"/>
      </rPr>
      <t xml:space="preserve"> </t>
    </r>
  </si>
  <si>
    <t xml:space="preserve">    III. REVALUATION RESERVES</t>
  </si>
  <si>
    <r>
      <t xml:space="preserve">    IV. PROVISIONS</t>
    </r>
    <r>
      <rPr>
        <sz val="10"/>
        <rFont val="Times New Roman"/>
        <family val="1"/>
      </rPr>
      <t xml:space="preserve"> </t>
    </r>
  </si>
  <si>
    <t xml:space="preserve">   Own shares</t>
  </si>
  <si>
    <t xml:space="preserve">     Earnings related to equity instruments</t>
  </si>
  <si>
    <t xml:space="preserve">     Losses related to equity instruments</t>
  </si>
  <si>
    <t xml:space="preserve">   V. PROFIT OR LOSS CARRIED FORWARD(A)      Balance C</t>
  </si>
  <si>
    <t xml:space="preserve">                                                                                                                      Balance  D</t>
  </si>
  <si>
    <r>
      <t xml:space="preserve"> </t>
    </r>
    <r>
      <rPr>
        <b/>
        <sz val="9"/>
        <rFont val="Times New Roman"/>
        <family val="1"/>
      </rPr>
      <t>VI. PROFIT OR LOSS AT THE END OF THE REPORTING PERIOD</t>
    </r>
  </si>
  <si>
    <t xml:space="preserve">                                                                                                                      Balance  C </t>
  </si>
  <si>
    <t xml:space="preserve">                                                                                                                      Balance  D </t>
  </si>
  <si>
    <t xml:space="preserve">     Profit allocation</t>
  </si>
  <si>
    <t xml:space="preserve">     Public patrimony</t>
  </si>
  <si>
    <t xml:space="preserve">     Private patrimony </t>
  </si>
  <si>
    <t xml:space="preserve">    EQUITY - TOTAL (line 46+47+48)  (line 04+09+10-13-16-17-18)</t>
  </si>
  <si>
    <t xml:space="preserve">    OWN EQUITY  - TOTAL
     (line 29+35+36+37-38+39-40+41-42+43-44-45)</t>
  </si>
  <si>
    <t>PROFIT AND LOSS ACCOUNT</t>
  </si>
  <si>
    <t xml:space="preserve"> on December 31, 2021</t>
  </si>
  <si>
    <t xml:space="preserve">No. </t>
  </si>
  <si>
    <t>Related achievements for the
reporting period</t>
  </si>
  <si>
    <t>1. Net turnover (line 02+03-04+05+06)</t>
  </si>
  <si>
    <t xml:space="preserve">    Income from the sale of goods</t>
  </si>
  <si>
    <t xml:space="preserve">    Commercial discounts granted</t>
  </si>
  <si>
    <t xml:space="preserve">     Income from interest registered by entities deregistered from the General Register and which still have ongoing leasing contracts</t>
  </si>
  <si>
    <t xml:space="preserve">    Income from operating subsidies related to net turnover</t>
  </si>
  <si>
    <t>2. Revenues related to the costs of the production in progress of execution (ct.711+712)</t>
  </si>
  <si>
    <t xml:space="preserve">          -Balance  D</t>
  </si>
  <si>
    <t xml:space="preserve">          -Balance  C</t>
  </si>
  <si>
    <t xml:space="preserve">    Production Balance</t>
  </si>
  <si>
    <t>3. Income from the production of intangible and tangible assets</t>
  </si>
  <si>
    <t>4. Income from the revaluation of property, plant and equipment</t>
  </si>
  <si>
    <t>5. Income from the production of real estate investments</t>
  </si>
  <si>
    <t>6. Income from operating subsidies</t>
  </si>
  <si>
    <t>7. Other operating income</t>
  </si>
  <si>
    <t xml:space="preserve">  -of which, income from negative goodwill</t>
  </si>
  <si>
    <t xml:space="preserve">  -of which, income from subsidies for investments</t>
  </si>
  <si>
    <t>OPERATING INCOME - TOTAL
 (line 01+07-08+09+10+11+12+13)</t>
  </si>
  <si>
    <t>8.a) Expenses for raw materials and consumables</t>
  </si>
  <si>
    <t xml:space="preserve">   Other material charges </t>
  </si>
  <si>
    <t xml:space="preserve">   b) Other external expenses (with energy and water)  </t>
  </si>
  <si>
    <t xml:space="preserve">   c)  Expenditure on goods</t>
  </si>
  <si>
    <t xml:space="preserve">   Trade discounts received</t>
  </si>
  <si>
    <t>9.Staff costs</t>
  </si>
  <si>
    <t xml:space="preserve">   a) Salaries and indemnities</t>
  </si>
  <si>
    <t xml:space="preserve">   b) Expenses related to insurance and social protection </t>
  </si>
  <si>
    <t>10.a) Value adjustments regarding tangible and intangible assets (line 26-27)</t>
  </si>
  <si>
    <t xml:space="preserve">   a.1) Expenditure </t>
  </si>
  <si>
    <t xml:space="preserve">   a.2) Revenue</t>
  </si>
  <si>
    <t xml:space="preserve">   b) Value adjustments regarding current assets (line 29-30)</t>
  </si>
  <si>
    <t xml:space="preserve">   b.1) Expenditure</t>
  </si>
  <si>
    <t xml:space="preserve">   b.2) Revenue</t>
  </si>
  <si>
    <t>11.Other operating expenses (line 32 la 38)</t>
  </si>
  <si>
    <t xml:space="preserve">11.1. Expenditure on external benefits </t>
  </si>
  <si>
    <t>11.2. Expenses with other taxes, fees and assimilated payments; expenses representing transfers and contributions due on the basis of special normative acts</t>
  </si>
  <si>
    <t>11.3. Expenditure on environmental protection</t>
  </si>
  <si>
    <t xml:space="preserve">11.4. Expenses incurred in the revaluation of property, plant and equipment </t>
  </si>
  <si>
    <t xml:space="preserve">11.5. Expenditure on calamities and other similar events </t>
  </si>
  <si>
    <t>11.6. Other expenditure</t>
  </si>
  <si>
    <t xml:space="preserve">    Expenses for the interests registered by the entities removed from the General Register and which still have ongoing leasing contracts</t>
  </si>
  <si>
    <t xml:space="preserve">   Adjustments to provisionse (line 40-41)</t>
  </si>
  <si>
    <t xml:space="preserve">    - Expenses </t>
  </si>
  <si>
    <t xml:space="preserve">    - Revenue </t>
  </si>
  <si>
    <t xml:space="preserve">   - Expenditure </t>
  </si>
  <si>
    <t xml:space="preserve">   - Revenue </t>
  </si>
  <si>
    <t>Operating Expenditure - TOTAL (line 17 to 20-21+22+25+28+31+39)</t>
  </si>
  <si>
    <t xml:space="preserve">OPERATING PROFIT OR LOSS </t>
  </si>
  <si>
    <t xml:space="preserve">       - Loss  (line 42-16)</t>
  </si>
  <si>
    <t xml:space="preserve">12.Revenue from participating interests </t>
  </si>
  <si>
    <t xml:space="preserve">       - of which, revenues obtained from affiliated entities</t>
  </si>
  <si>
    <t>13.Interest revenue</t>
  </si>
  <si>
    <t xml:space="preserve">       -of which, Revenues obtained from affiliated entities</t>
  </si>
  <si>
    <t>14.Revenue from operating subsidies for interest due</t>
  </si>
  <si>
    <t xml:space="preserve">15.Other Financial Revenue </t>
  </si>
  <si>
    <t xml:space="preserve">       -of which, Revenue from other financial fixed assets </t>
  </si>
  <si>
    <t>FINANCIAL REVENUE  - TOTAL (line 45+47+49+50)</t>
  </si>
  <si>
    <t xml:space="preserve">16.Value adjustments regarding financial fixed assets and financial investments
 held as current assets (line 54-55)
  </t>
  </si>
  <si>
    <t>17.Expenditure on interest</t>
  </si>
  <si>
    <t xml:space="preserve">       -of which, Expenditurele in relation to affiliated entities</t>
  </si>
  <si>
    <t>Other Financial Expenditure</t>
  </si>
  <si>
    <t>FINANCIAL EXPENDITURE - TOTAL (line 53+56+58)</t>
  </si>
  <si>
    <t>FINANCIAL PROFIT OR LOSS</t>
  </si>
  <si>
    <t xml:space="preserve">       - Loss  (line 59-52)</t>
  </si>
  <si>
    <t>TOTAL REVENUE  (line 16+52)</t>
  </si>
  <si>
    <t>Total expenditure  (line 42+59)</t>
  </si>
  <si>
    <t xml:space="preserve"> - Loss  (line 63-62)</t>
  </si>
  <si>
    <t>19. Current corporation tax</t>
  </si>
  <si>
    <t>20. The specific tax for some activities</t>
  </si>
  <si>
    <t>21. Other taxes not disclosed in the above items</t>
  </si>
  <si>
    <t>18. GROSS PROFIT OR LOSS:</t>
  </si>
  <si>
    <t>21. NET PROFIT OR LOSS OF THE REPORTING PERIOD:</t>
  </si>
  <si>
    <t xml:space="preserve">       - Loss  (line 65+66+67+68-64)</t>
  </si>
  <si>
    <t>CASH FLOWS</t>
  </si>
  <si>
    <t>Net profit ( +) or loss (-)</t>
  </si>
  <si>
    <t>Depreciation and provisions</t>
  </si>
  <si>
    <t xml:space="preserve">Change in stocks (+/-) </t>
  </si>
  <si>
    <t xml:space="preserve">Variation of receivables (+/-) </t>
  </si>
  <si>
    <t xml:space="preserve">Supplier variationr (+/-) </t>
  </si>
  <si>
    <t xml:space="preserve">Variation of creditor clients (+/-) </t>
  </si>
  <si>
    <t xml:space="preserve">Change in other debts (+/-) </t>
  </si>
  <si>
    <t>Cash flow from the operating activity (A)</t>
  </si>
  <si>
    <t>Amounts from the sale and recovery of assets and fixed assets</t>
  </si>
  <si>
    <t>Investments in tangible assets, total, of which:</t>
  </si>
  <si>
    <t xml:space="preserve">   - Acquisition of fixed assets + other Investment Expenditures</t>
  </si>
  <si>
    <t xml:space="preserve">   - Self executed</t>
  </si>
  <si>
    <t>Financial investments</t>
  </si>
  <si>
    <t>Cash flow from the Investment activity (B)</t>
  </si>
  <si>
    <t>Change in amounts owed to credit institutions</t>
  </si>
  <si>
    <t>Contribution to the capital of the company</t>
  </si>
  <si>
    <t>Dividend payments</t>
  </si>
  <si>
    <t>Cash flow from financial activity (C)</t>
  </si>
  <si>
    <t>Variation of other assets</t>
  </si>
  <si>
    <t>Variation of other liability items</t>
  </si>
  <si>
    <t>Cash flow from other activities (D)</t>
  </si>
  <si>
    <t>Cash availability at the beginning of the period</t>
  </si>
  <si>
    <t>Net cash flow (A+B+C+D)</t>
  </si>
  <si>
    <t xml:space="preserve"> Cash availability at the end of the period</t>
  </si>
</sst>
</file>

<file path=xl/styles.xml><?xml version="1.0" encoding="utf-8"?>
<styleSheet xmlns="http://schemas.openxmlformats.org/spreadsheetml/2006/main">
  <numFmts count="21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_-;\-* #,##0_-;_-* &quot;-&quot;_-;_-@_-"/>
    <numFmt numFmtId="44" formatCode="_-* #,##0.00\ &quot;lei&quot;_-;\-* #,##0.00\ &quot;lei&quot;_-;_-* &quot;-&quot;??\ &quot;lei&quot;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"/>
    <numFmt numFmtId="173" formatCode="&quot;Yes&quot;;&quot;Yes&quot;;&quot;No&quot;"/>
    <numFmt numFmtId="174" formatCode="&quot;True&quot;;&quot;True&quot;;&quot;False&quot;"/>
    <numFmt numFmtId="175" formatCode="&quot;On&quot;;&quot;On&quot;;&quot;Off&quot;"/>
    <numFmt numFmtId="176" formatCode="[$€-2]\ #,##0.00_);[Red]\([$€-2]\ #,##0.00\)"/>
  </numFmts>
  <fonts count="65">
    <font>
      <sz val="10"/>
      <name val="Arial"/>
      <family val="2"/>
    </font>
    <font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sz val="11"/>
      <name val="Times New Roman"/>
      <family val="1"/>
    </font>
    <font>
      <sz val="9"/>
      <name val="Times New Roman"/>
      <family val="1"/>
    </font>
    <font>
      <i/>
      <sz val="10"/>
      <name val="Times New Roman"/>
      <family val="1"/>
    </font>
    <font>
      <b/>
      <sz val="10"/>
      <name val="Arial"/>
      <family val="2"/>
    </font>
    <font>
      <sz val="11"/>
      <name val="Arial"/>
      <family val="2"/>
    </font>
    <font>
      <sz val="9"/>
      <name val="Arial"/>
      <family val="2"/>
    </font>
    <font>
      <b/>
      <i/>
      <sz val="9"/>
      <name val="Times New Roman"/>
      <family val="1"/>
    </font>
    <font>
      <b/>
      <sz val="12"/>
      <name val="Times New Roman"/>
      <family val="1"/>
    </font>
    <font>
      <sz val="12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5"/>
      <name val="Arial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u val="single"/>
      <sz val="10"/>
      <color indexed="30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sz val="10"/>
      <color indexed="10"/>
      <name val="Times New Roman"/>
      <family val="1"/>
    </font>
    <font>
      <b/>
      <sz val="11"/>
      <color indexed="9"/>
      <name val="Arial"/>
      <family val="2"/>
    </font>
    <font>
      <i/>
      <sz val="9"/>
      <color indexed="8"/>
      <name val="Arial"/>
      <family val="2"/>
    </font>
    <font>
      <b/>
      <sz val="9"/>
      <color indexed="62"/>
      <name val="Verdana"/>
      <family val="2"/>
    </font>
    <font>
      <b/>
      <sz val="9"/>
      <name val="Calibri"/>
      <family val="2"/>
    </font>
    <font>
      <b/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10"/>
      <color rgb="FFFF0000"/>
      <name val="Times New Roman"/>
      <family val="1"/>
    </font>
    <font>
      <b/>
      <sz val="11"/>
      <color theme="0"/>
      <name val="Arial"/>
      <family val="2"/>
    </font>
    <font>
      <i/>
      <sz val="9"/>
      <color theme="1"/>
      <name val="Arial"/>
      <family val="2"/>
    </font>
    <font>
      <b/>
      <sz val="9"/>
      <color theme="4"/>
      <name val="Verdana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0070C0"/>
        <bgColor indexed="64"/>
      </patternFill>
    </fill>
  </fills>
  <borders count="3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thin"/>
      <top style="medium"/>
      <bottom style="medium"/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/>
      <right/>
      <top style="thin"/>
      <bottom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26" borderId="0" applyNumberFormat="0" applyBorder="0" applyAlignment="0" applyProtection="0"/>
    <xf numFmtId="0" fontId="43" fillId="27" borderId="1" applyNumberFormat="0" applyAlignment="0" applyProtection="0"/>
    <xf numFmtId="0" fontId="44" fillId="28" borderId="2" applyNumberFormat="0" applyAlignment="0" applyProtection="0"/>
    <xf numFmtId="171" fontId="40" fillId="0" borderId="0" applyFont="0" applyFill="0" applyBorder="0" applyAlignment="0" applyProtection="0"/>
    <xf numFmtId="169" fontId="40" fillId="0" borderId="0" applyFont="0" applyFill="0" applyBorder="0" applyAlignment="0" applyProtection="0"/>
    <xf numFmtId="170" fontId="40" fillId="0" borderId="0" applyFont="0" applyFill="0" applyBorder="0" applyAlignment="0" applyProtection="0"/>
    <xf numFmtId="168" fontId="40" fillId="0" borderId="0" applyFon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30" borderId="1" applyNumberFormat="0" applyAlignment="0" applyProtection="0"/>
    <xf numFmtId="0" fontId="53" fillId="0" borderId="6" applyNumberFormat="0" applyFill="0" applyAlignment="0" applyProtection="0"/>
    <xf numFmtId="0" fontId="54" fillId="31" borderId="0" applyNumberFormat="0" applyBorder="0" applyAlignment="0" applyProtection="0"/>
    <xf numFmtId="0" fontId="0" fillId="0" borderId="0">
      <alignment/>
      <protection/>
    </xf>
    <xf numFmtId="0" fontId="40" fillId="32" borderId="7" applyNumberFormat="0" applyFont="0" applyAlignment="0" applyProtection="0"/>
    <xf numFmtId="0" fontId="55" fillId="27" borderId="8" applyNumberFormat="0" applyAlignment="0" applyProtection="0"/>
    <xf numFmtId="9" fontId="40" fillId="0" borderId="0" applyFont="0" applyFill="0" applyBorder="0" applyAlignment="0" applyProtection="0"/>
    <xf numFmtId="0" fontId="56" fillId="0" borderId="0" applyNumberForma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</cellStyleXfs>
  <cellXfs count="220">
    <xf numFmtId="0" fontId="0" fillId="0" borderId="0" xfId="0" applyAlignment="1">
      <alignment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2" fillId="33" borderId="0" xfId="0" applyFont="1" applyFill="1" applyAlignment="1">
      <alignment vertical="center"/>
    </xf>
    <xf numFmtId="49" fontId="2" fillId="33" borderId="0" xfId="0" applyNumberFormat="1" applyFont="1" applyFill="1" applyAlignment="1">
      <alignment horizontal="center" vertical="center"/>
    </xf>
    <xf numFmtId="3" fontId="2" fillId="33" borderId="0" xfId="0" applyNumberFormat="1" applyFont="1" applyFill="1" applyAlignment="1">
      <alignment vertical="center"/>
    </xf>
    <xf numFmtId="4" fontId="2" fillId="33" borderId="0" xfId="0" applyNumberFormat="1" applyFont="1" applyFill="1" applyAlignment="1">
      <alignment vertical="center"/>
    </xf>
    <xf numFmtId="0" fontId="2" fillId="34" borderId="0" xfId="0" applyFont="1" applyFill="1" applyAlignment="1">
      <alignment vertical="center"/>
    </xf>
    <xf numFmtId="0" fontId="2" fillId="34" borderId="0" xfId="0" applyFont="1" applyFill="1" applyAlignment="1">
      <alignment/>
    </xf>
    <xf numFmtId="49" fontId="2" fillId="33" borderId="0" xfId="0" applyNumberFormat="1" applyFont="1" applyFill="1" applyAlignment="1">
      <alignment horizontal="left" vertical="center"/>
    </xf>
    <xf numFmtId="3" fontId="2" fillId="33" borderId="0" xfId="0" applyNumberFormat="1" applyFont="1" applyFill="1" applyAlignment="1">
      <alignment horizontal="left" vertical="center"/>
    </xf>
    <xf numFmtId="4" fontId="2" fillId="33" borderId="0" xfId="0" applyNumberFormat="1" applyFont="1" applyFill="1" applyAlignment="1">
      <alignment horizontal="left" vertical="center"/>
    </xf>
    <xf numFmtId="0" fontId="3" fillId="33" borderId="0" xfId="57" applyFont="1" applyFill="1" applyAlignment="1">
      <alignment vertical="center" wrapText="1"/>
      <protection/>
    </xf>
    <xf numFmtId="0" fontId="2" fillId="33" borderId="0" xfId="57" applyFont="1" applyFill="1" applyAlignment="1">
      <alignment vertical="center"/>
      <protection/>
    </xf>
    <xf numFmtId="3" fontId="2" fillId="33" borderId="0" xfId="57" applyNumberFormat="1" applyFont="1" applyFill="1" applyAlignment="1">
      <alignment vertical="center"/>
      <protection/>
    </xf>
    <xf numFmtId="4" fontId="2" fillId="33" borderId="0" xfId="57" applyNumberFormat="1" applyFont="1" applyFill="1" applyAlignment="1">
      <alignment vertical="center"/>
      <protection/>
    </xf>
    <xf numFmtId="3" fontId="2" fillId="34" borderId="0" xfId="57" applyNumberFormat="1" applyFont="1" applyFill="1" applyAlignment="1">
      <alignment horizontal="center" vertical="center"/>
      <protection/>
    </xf>
    <xf numFmtId="4" fontId="2" fillId="34" borderId="0" xfId="57" applyNumberFormat="1" applyFont="1" applyFill="1" applyAlignment="1">
      <alignment horizontal="center" vertical="center"/>
      <protection/>
    </xf>
    <xf numFmtId="0" fontId="2" fillId="33" borderId="0" xfId="57" applyFont="1" applyFill="1" applyAlignment="1">
      <alignment horizontal="left" vertical="center"/>
      <protection/>
    </xf>
    <xf numFmtId="0" fontId="2" fillId="33" borderId="0" xfId="57" applyFont="1" applyFill="1" applyAlignment="1">
      <alignment horizontal="center" vertical="center" wrapText="1"/>
      <protection/>
    </xf>
    <xf numFmtId="4" fontId="2" fillId="33" borderId="0" xfId="57" applyNumberFormat="1" applyFont="1" applyFill="1" applyAlignment="1">
      <alignment horizontal="center" vertical="center" wrapText="1"/>
      <protection/>
    </xf>
    <xf numFmtId="14" fontId="3" fillId="33" borderId="10" xfId="57" applyNumberFormat="1" applyFont="1" applyFill="1" applyBorder="1" applyAlignment="1">
      <alignment horizontal="center" vertical="center" wrapText="1"/>
      <protection/>
    </xf>
    <xf numFmtId="4" fontId="3" fillId="33" borderId="10" xfId="57" applyNumberFormat="1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3" borderId="10" xfId="57" applyFont="1" applyFill="1" applyBorder="1" applyAlignment="1">
      <alignment horizontal="center" vertical="center"/>
      <protection/>
    </xf>
    <xf numFmtId="3" fontId="3" fillId="33" borderId="10" xfId="57" applyNumberFormat="1" applyFont="1" applyFill="1" applyBorder="1" applyAlignment="1">
      <alignment horizontal="center" vertical="center"/>
      <protection/>
    </xf>
    <xf numFmtId="0" fontId="3" fillId="33" borderId="0" xfId="57" applyFont="1" applyFill="1" applyAlignment="1">
      <alignment vertical="center"/>
      <protection/>
    </xf>
    <xf numFmtId="4" fontId="3" fillId="33" borderId="10" xfId="57" applyNumberFormat="1" applyFont="1" applyFill="1" applyBorder="1" applyAlignment="1">
      <alignment horizontal="center" vertical="center"/>
      <protection/>
    </xf>
    <xf numFmtId="0" fontId="2" fillId="35" borderId="10" xfId="57" applyFont="1" applyFill="1" applyBorder="1" applyAlignment="1">
      <alignment vertical="center" wrapText="1"/>
      <protection/>
    </xf>
    <xf numFmtId="49" fontId="2" fillId="35" borderId="10" xfId="57" applyNumberFormat="1" applyFont="1" applyFill="1" applyBorder="1" applyAlignment="1">
      <alignment horizontal="center" vertical="center"/>
      <protection/>
    </xf>
    <xf numFmtId="3" fontId="5" fillId="35" borderId="10" xfId="57" applyNumberFormat="1" applyFont="1" applyFill="1" applyBorder="1" applyAlignment="1">
      <alignment vertical="center"/>
      <protection/>
    </xf>
    <xf numFmtId="4" fontId="5" fillId="35" borderId="10" xfId="57" applyNumberFormat="1" applyFont="1" applyFill="1" applyBorder="1" applyAlignment="1">
      <alignment vertical="center"/>
      <protection/>
    </xf>
    <xf numFmtId="0" fontId="2" fillId="33" borderId="10" xfId="57" applyFont="1" applyFill="1" applyBorder="1" applyAlignment="1">
      <alignment vertical="center" wrapText="1"/>
      <protection/>
    </xf>
    <xf numFmtId="49" fontId="2" fillId="33" borderId="10" xfId="57" applyNumberFormat="1" applyFont="1" applyFill="1" applyBorder="1" applyAlignment="1">
      <alignment horizontal="center" vertical="center"/>
      <protection/>
    </xf>
    <xf numFmtId="3" fontId="5" fillId="33" borderId="11" xfId="57" applyNumberFormat="1" applyFont="1" applyFill="1" applyBorder="1" applyAlignment="1">
      <alignment vertical="center"/>
      <protection/>
    </xf>
    <xf numFmtId="3" fontId="5" fillId="0" borderId="11" xfId="57" applyNumberFormat="1" applyFont="1" applyBorder="1" applyAlignment="1">
      <alignment vertical="center"/>
      <protection/>
    </xf>
    <xf numFmtId="0" fontId="2" fillId="7" borderId="0" xfId="57" applyFont="1" applyFill="1" applyAlignment="1">
      <alignment vertical="center"/>
      <protection/>
    </xf>
    <xf numFmtId="3" fontId="5" fillId="0" borderId="10" xfId="57" applyNumberFormat="1" applyFont="1" applyBorder="1" applyAlignment="1">
      <alignment vertical="center"/>
      <protection/>
    </xf>
    <xf numFmtId="4" fontId="5" fillId="0" borderId="11" xfId="57" applyNumberFormat="1" applyFont="1" applyBorder="1" applyAlignment="1">
      <alignment vertical="center"/>
      <protection/>
    </xf>
    <xf numFmtId="0" fontId="2" fillId="33" borderId="10" xfId="57" applyFont="1" applyFill="1" applyBorder="1" applyAlignment="1">
      <alignment horizontal="left" vertical="center" wrapText="1"/>
      <protection/>
    </xf>
    <xf numFmtId="3" fontId="5" fillId="34" borderId="10" xfId="57" applyNumberFormat="1" applyFont="1" applyFill="1" applyBorder="1" applyAlignment="1">
      <alignment vertical="center"/>
      <protection/>
    </xf>
    <xf numFmtId="4" fontId="5" fillId="33" borderId="11" xfId="57" applyNumberFormat="1" applyFont="1" applyFill="1" applyBorder="1" applyAlignment="1">
      <alignment vertical="center"/>
      <protection/>
    </xf>
    <xf numFmtId="0" fontId="2" fillId="33" borderId="0" xfId="57" applyFont="1" applyFill="1" applyAlignment="1">
      <alignment horizontal="left" vertical="center" wrapText="1"/>
      <protection/>
    </xf>
    <xf numFmtId="172" fontId="2" fillId="7" borderId="0" xfId="57" applyNumberFormat="1" applyFont="1" applyFill="1" applyAlignment="1">
      <alignment vertical="center"/>
      <protection/>
    </xf>
    <xf numFmtId="2" fontId="2" fillId="7" borderId="0" xfId="57" applyNumberFormat="1" applyFont="1" applyFill="1" applyAlignment="1">
      <alignment vertical="center"/>
      <protection/>
    </xf>
    <xf numFmtId="2" fontId="2" fillId="33" borderId="0" xfId="57" applyNumberFormat="1" applyFont="1" applyFill="1" applyAlignment="1">
      <alignment vertical="center"/>
      <protection/>
    </xf>
    <xf numFmtId="0" fontId="3" fillId="35" borderId="10" xfId="57" applyFont="1" applyFill="1" applyBorder="1" applyAlignment="1">
      <alignment horizontal="left" vertical="center" wrapText="1"/>
      <protection/>
    </xf>
    <xf numFmtId="3" fontId="5" fillId="35" borderId="11" xfId="57" applyNumberFormat="1" applyFont="1" applyFill="1" applyBorder="1" applyAlignment="1">
      <alignment vertical="center"/>
      <protection/>
    </xf>
    <xf numFmtId="4" fontId="5" fillId="35" borderId="11" xfId="57" applyNumberFormat="1" applyFont="1" applyFill="1" applyBorder="1" applyAlignment="1">
      <alignment vertical="center"/>
      <protection/>
    </xf>
    <xf numFmtId="3" fontId="5" fillId="34" borderId="11" xfId="57" applyNumberFormat="1" applyFont="1" applyFill="1" applyBorder="1" applyAlignment="1">
      <alignment vertical="center"/>
      <protection/>
    </xf>
    <xf numFmtId="4" fontId="5" fillId="34" borderId="11" xfId="57" applyNumberFormat="1" applyFont="1" applyFill="1" applyBorder="1" applyAlignment="1">
      <alignment vertical="center"/>
      <protection/>
    </xf>
    <xf numFmtId="4" fontId="5" fillId="34" borderId="10" xfId="57" applyNumberFormat="1" applyFont="1" applyFill="1" applyBorder="1" applyAlignment="1">
      <alignment vertical="center"/>
      <protection/>
    </xf>
    <xf numFmtId="3" fontId="5" fillId="34" borderId="10" xfId="57" applyNumberFormat="1" applyFont="1" applyFill="1" applyBorder="1" applyAlignment="1">
      <alignment horizontal="right" vertical="center"/>
      <protection/>
    </xf>
    <xf numFmtId="4" fontId="5" fillId="34" borderId="10" xfId="57" applyNumberFormat="1" applyFont="1" applyFill="1" applyBorder="1" applyAlignment="1">
      <alignment horizontal="right" vertical="center"/>
      <protection/>
    </xf>
    <xf numFmtId="3" fontId="5" fillId="33" borderId="11" xfId="57" applyNumberFormat="1" applyFont="1" applyFill="1" applyBorder="1" applyAlignment="1">
      <alignment horizontal="right" vertical="center"/>
      <protection/>
    </xf>
    <xf numFmtId="4" fontId="5" fillId="33" borderId="11" xfId="57" applyNumberFormat="1" applyFont="1" applyFill="1" applyBorder="1" applyAlignment="1">
      <alignment horizontal="right" vertical="center"/>
      <protection/>
    </xf>
    <xf numFmtId="3" fontId="5" fillId="34" borderId="11" xfId="57" applyNumberFormat="1" applyFont="1" applyFill="1" applyBorder="1" applyAlignment="1">
      <alignment horizontal="right" vertical="center"/>
      <protection/>
    </xf>
    <xf numFmtId="3" fontId="5" fillId="36" borderId="11" xfId="57" applyNumberFormat="1" applyFont="1" applyFill="1" applyBorder="1" applyAlignment="1">
      <alignment vertical="center"/>
      <protection/>
    </xf>
    <xf numFmtId="0" fontId="2" fillId="35" borderId="10" xfId="57" applyFont="1" applyFill="1" applyBorder="1" applyAlignment="1">
      <alignment horizontal="left" vertical="center" wrapText="1"/>
      <protection/>
    </xf>
    <xf numFmtId="0" fontId="4" fillId="35" borderId="10" xfId="57" applyFont="1" applyFill="1" applyBorder="1" applyAlignment="1">
      <alignment vertical="center" wrapText="1"/>
      <protection/>
    </xf>
    <xf numFmtId="0" fontId="2" fillId="33" borderId="0" xfId="57" applyFont="1" applyFill="1" applyAlignment="1">
      <alignment vertical="center" wrapText="1"/>
      <protection/>
    </xf>
    <xf numFmtId="49" fontId="2" fillId="33" borderId="0" xfId="57" applyNumberFormat="1" applyFont="1" applyFill="1" applyAlignment="1">
      <alignment horizontal="center" vertical="center"/>
      <protection/>
    </xf>
    <xf numFmtId="3" fontId="5" fillId="34" borderId="0" xfId="57" applyNumberFormat="1" applyFont="1" applyFill="1" applyAlignment="1">
      <alignment vertical="center"/>
      <protection/>
    </xf>
    <xf numFmtId="4" fontId="5" fillId="34" borderId="0" xfId="57" applyNumberFormat="1" applyFont="1" applyFill="1" applyAlignment="1">
      <alignment vertical="center"/>
      <protection/>
    </xf>
    <xf numFmtId="0" fontId="8" fillId="0" borderId="0" xfId="0" applyFont="1" applyAlignment="1">
      <alignment/>
    </xf>
    <xf numFmtId="0" fontId="0" fillId="0" borderId="0" xfId="0" applyFont="1" applyAlignment="1">
      <alignment horizontal="center"/>
    </xf>
    <xf numFmtId="0" fontId="0" fillId="0" borderId="0" xfId="0" applyFont="1" applyAlignment="1">
      <alignment/>
    </xf>
    <xf numFmtId="0" fontId="0" fillId="0" borderId="0" xfId="0" applyFont="1" applyAlignment="1">
      <alignment horizontal="right"/>
    </xf>
    <xf numFmtId="0" fontId="0" fillId="37" borderId="12" xfId="0" applyFont="1" applyFill="1" applyBorder="1" applyAlignment="1">
      <alignment horizontal="center" vertical="center"/>
    </xf>
    <xf numFmtId="0" fontId="0" fillId="37" borderId="13" xfId="0" applyFont="1" applyFill="1" applyBorder="1" applyAlignment="1">
      <alignment horizontal="center" vertical="center"/>
    </xf>
    <xf numFmtId="0" fontId="8" fillId="37" borderId="13" xfId="0" applyFont="1" applyFill="1" applyBorder="1" applyAlignment="1">
      <alignment horizontal="center" vertical="center"/>
    </xf>
    <xf numFmtId="0" fontId="3" fillId="37" borderId="14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15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6" xfId="0" applyFont="1" applyBorder="1" applyAlignment="1">
      <alignment/>
    </xf>
    <xf numFmtId="3" fontId="2" fillId="0" borderId="17" xfId="0" applyNumberFormat="1" applyFont="1" applyBorder="1" applyAlignment="1">
      <alignment horizontal="right" vertical="center"/>
    </xf>
    <xf numFmtId="3" fontId="2" fillId="33" borderId="18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>
      <alignment horizontal="right"/>
    </xf>
    <xf numFmtId="0" fontId="9" fillId="0" borderId="0" xfId="0" applyFont="1" applyAlignment="1">
      <alignment horizontal="left"/>
    </xf>
    <xf numFmtId="3" fontId="2" fillId="33" borderId="17" xfId="0" applyNumberFormat="1" applyFont="1" applyFill="1" applyBorder="1" applyAlignment="1">
      <alignment/>
    </xf>
    <xf numFmtId="3" fontId="2" fillId="33" borderId="17" xfId="0" applyNumberFormat="1" applyFont="1" applyFill="1" applyBorder="1" applyAlignment="1">
      <alignment horizontal="right" vertical="center"/>
    </xf>
    <xf numFmtId="3" fontId="2" fillId="33" borderId="0" xfId="0" applyNumberFormat="1" applyFont="1" applyFill="1" applyAlignment="1">
      <alignment horizontal="right" vertic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8" fillId="0" borderId="13" xfId="0" applyFont="1" applyBorder="1" applyAlignment="1">
      <alignment/>
    </xf>
    <xf numFmtId="3" fontId="3" fillId="33" borderId="19" xfId="0" applyNumberFormat="1" applyFont="1" applyFill="1" applyBorder="1" applyAlignment="1">
      <alignment horizontal="right"/>
    </xf>
    <xf numFmtId="3" fontId="2" fillId="33" borderId="19" xfId="0" applyNumberFormat="1" applyFont="1" applyFill="1" applyBorder="1" applyAlignment="1">
      <alignment horizontal="right"/>
    </xf>
    <xf numFmtId="3" fontId="0" fillId="0" borderId="0" xfId="0" applyNumberFormat="1" applyFont="1" applyAlignment="1">
      <alignment/>
    </xf>
    <xf numFmtId="3" fontId="2" fillId="0" borderId="20" xfId="0" applyNumberFormat="1" applyFont="1" applyBorder="1" applyAlignment="1">
      <alignment horizontal="right"/>
    </xf>
    <xf numFmtId="0" fontId="0" fillId="0" borderId="16" xfId="0" applyFont="1" applyBorder="1" applyAlignment="1" quotePrefix="1">
      <alignment horizontal="left"/>
    </xf>
    <xf numFmtId="3" fontId="2" fillId="0" borderId="17" xfId="0" applyNumberFormat="1" applyFont="1" applyBorder="1" applyAlignment="1">
      <alignment horizontal="right"/>
    </xf>
    <xf numFmtId="0" fontId="0" fillId="0" borderId="16" xfId="0" applyFont="1" applyBorder="1" applyAlignment="1">
      <alignment/>
    </xf>
    <xf numFmtId="0" fontId="0" fillId="0" borderId="21" xfId="0" applyFont="1" applyBorder="1" applyAlignment="1">
      <alignment horizontal="center"/>
    </xf>
    <xf numFmtId="0" fontId="0" fillId="0" borderId="22" xfId="0" applyFont="1" applyBorder="1" applyAlignment="1">
      <alignment horizontal="center" vertical="center"/>
    </xf>
    <xf numFmtId="0" fontId="0" fillId="0" borderId="23" xfId="0" applyFont="1" applyBorder="1" applyAlignment="1">
      <alignment/>
    </xf>
    <xf numFmtId="3" fontId="2" fillId="0" borderId="24" xfId="0" applyNumberFormat="1" applyFont="1" applyBorder="1" applyAlignment="1">
      <alignment horizontal="right"/>
    </xf>
    <xf numFmtId="3" fontId="2" fillId="33" borderId="14" xfId="0" applyNumberFormat="1" applyFont="1" applyFill="1" applyBorder="1" applyAlignment="1">
      <alignment horizontal="right"/>
    </xf>
    <xf numFmtId="0" fontId="0" fillId="0" borderId="10" xfId="0" applyFont="1" applyBorder="1" applyAlignment="1">
      <alignment horizontal="center"/>
    </xf>
    <xf numFmtId="3" fontId="2" fillId="33" borderId="20" xfId="0" applyNumberFormat="1" applyFont="1" applyFill="1" applyBorder="1" applyAlignment="1">
      <alignment/>
    </xf>
    <xf numFmtId="0" fontId="0" fillId="0" borderId="25" xfId="0" applyFont="1" applyBorder="1" applyAlignment="1">
      <alignment horizontal="center"/>
    </xf>
    <xf numFmtId="4" fontId="10" fillId="0" borderId="16" xfId="0" applyNumberFormat="1" applyFont="1" applyBorder="1" applyAlignment="1">
      <alignment wrapText="1"/>
    </xf>
    <xf numFmtId="3" fontId="2" fillId="33" borderId="26" xfId="0" applyNumberFormat="1" applyFont="1" applyFill="1" applyBorder="1" applyAlignment="1">
      <alignment/>
    </xf>
    <xf numFmtId="0" fontId="0" fillId="0" borderId="27" xfId="0" applyFont="1" applyBorder="1" applyAlignment="1">
      <alignment horizontal="center"/>
    </xf>
    <xf numFmtId="3" fontId="2" fillId="33" borderId="28" xfId="0" applyNumberFormat="1" applyFont="1" applyFill="1" applyBorder="1" applyAlignment="1">
      <alignment horizontal="right"/>
    </xf>
    <xf numFmtId="3" fontId="2" fillId="33" borderId="17" xfId="0" applyNumberFormat="1" applyFont="1" applyFill="1" applyBorder="1" applyAlignment="1" quotePrefix="1">
      <alignment/>
    </xf>
    <xf numFmtId="3" fontId="2" fillId="33" borderId="17" xfId="0" applyNumberFormat="1" applyFont="1" applyFill="1" applyBorder="1" applyAlignment="1">
      <alignment vertical="center"/>
    </xf>
    <xf numFmtId="0" fontId="0" fillId="0" borderId="13" xfId="0" applyFont="1" applyBorder="1" applyAlignment="1">
      <alignment/>
    </xf>
    <xf numFmtId="3" fontId="59" fillId="0" borderId="0" xfId="0" applyNumberFormat="1" applyFont="1" applyAlignment="1">
      <alignment/>
    </xf>
    <xf numFmtId="0" fontId="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60" fillId="0" borderId="0" xfId="0" applyFont="1" applyAlignment="1">
      <alignment horizontal="center"/>
    </xf>
    <xf numFmtId="3" fontId="8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0" fontId="3" fillId="33" borderId="0" xfId="0" applyFont="1" applyFill="1" applyAlignment="1">
      <alignment horizontal="center" vertical="center"/>
    </xf>
    <xf numFmtId="0" fontId="0" fillId="0" borderId="0" xfId="0" applyFont="1" applyAlignment="1">
      <alignment/>
    </xf>
    <xf numFmtId="0" fontId="2" fillId="33" borderId="0" xfId="0" applyFont="1" applyFill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3" fontId="3" fillId="0" borderId="0" xfId="0" applyNumberFormat="1" applyFont="1" applyAlignment="1">
      <alignment/>
    </xf>
    <xf numFmtId="3" fontId="3" fillId="33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3" fillId="36" borderId="0" xfId="0" applyNumberFormat="1" applyFont="1" applyFill="1" applyAlignment="1">
      <alignment horizontal="right"/>
    </xf>
    <xf numFmtId="4" fontId="2" fillId="0" borderId="0" xfId="0" applyNumberFormat="1" applyFon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3" fontId="3" fillId="0" borderId="0" xfId="0" applyNumberFormat="1" applyFont="1" applyAlignment="1">
      <alignment horizontal="right"/>
    </xf>
    <xf numFmtId="0" fontId="3" fillId="0" borderId="16" xfId="0" applyFont="1" applyBorder="1" applyAlignment="1">
      <alignment/>
    </xf>
    <xf numFmtId="3" fontId="3" fillId="38" borderId="10" xfId="0" applyNumberFormat="1" applyFont="1" applyFill="1" applyBorder="1" applyAlignment="1">
      <alignment horizontal="right"/>
    </xf>
    <xf numFmtId="3" fontId="3" fillId="38" borderId="16" xfId="0" applyNumberFormat="1" applyFont="1" applyFill="1" applyBorder="1" applyAlignment="1">
      <alignment horizontal="right"/>
    </xf>
    <xf numFmtId="0" fontId="2" fillId="39" borderId="0" xfId="0" applyFont="1" applyFill="1" applyAlignment="1">
      <alignment horizontal="center"/>
    </xf>
    <xf numFmtId="0" fontId="2" fillId="39" borderId="0" xfId="0" applyFont="1" applyFill="1" applyAlignment="1">
      <alignment/>
    </xf>
    <xf numFmtId="3" fontId="2" fillId="39" borderId="0" xfId="0" applyNumberFormat="1" applyFont="1" applyFill="1" applyAlignment="1">
      <alignment/>
    </xf>
    <xf numFmtId="3" fontId="2" fillId="39" borderId="0" xfId="0" applyNumberFormat="1" applyFont="1" applyFill="1" applyAlignment="1">
      <alignment horizontal="right"/>
    </xf>
    <xf numFmtId="3" fontId="2" fillId="33" borderId="0" xfId="0" applyNumberFormat="1" applyFont="1" applyFill="1" applyAlignment="1">
      <alignment horizontal="right" vertical="center" wrapText="1"/>
    </xf>
    <xf numFmtId="3" fontId="3" fillId="39" borderId="0" xfId="0" applyNumberFormat="1" applyFont="1" applyFill="1" applyAlignment="1">
      <alignment/>
    </xf>
    <xf numFmtId="3" fontId="61" fillId="33" borderId="0" xfId="0" applyNumberFormat="1" applyFont="1" applyFill="1" applyAlignment="1">
      <alignment horizontal="right" vertical="center" wrapText="1"/>
    </xf>
    <xf numFmtId="0" fontId="2" fillId="33" borderId="0" xfId="0" applyFont="1" applyFill="1" applyAlignment="1">
      <alignment horizontal="centerContinuous"/>
    </xf>
    <xf numFmtId="0" fontId="3" fillId="33" borderId="0" xfId="0" applyFont="1" applyFill="1" applyBorder="1" applyAlignment="1">
      <alignment horizontal="center" vertical="center"/>
    </xf>
    <xf numFmtId="3" fontId="2" fillId="33" borderId="0" xfId="0" applyNumberFormat="1" applyFont="1" applyFill="1" applyBorder="1" applyAlignment="1">
      <alignment vertical="center"/>
    </xf>
    <xf numFmtId="3" fontId="5" fillId="33" borderId="0" xfId="0" applyNumberFormat="1" applyFont="1" applyFill="1" applyBorder="1" applyAlignment="1">
      <alignment vertical="center"/>
    </xf>
    <xf numFmtId="3" fontId="5" fillId="35" borderId="0" xfId="0" applyNumberFormat="1" applyFont="1" applyFill="1" applyBorder="1" applyAlignment="1">
      <alignment vertical="center"/>
    </xf>
    <xf numFmtId="3" fontId="5" fillId="0" borderId="0" xfId="0" applyNumberFormat="1" applyFont="1" applyBorder="1" applyAlignment="1">
      <alignment vertical="center"/>
    </xf>
    <xf numFmtId="3" fontId="5" fillId="0" borderId="0" xfId="0" applyNumberFormat="1" applyFont="1" applyBorder="1" applyAlignment="1">
      <alignment horizontal="right" vertical="center"/>
    </xf>
    <xf numFmtId="3" fontId="5" fillId="33" borderId="0" xfId="0" applyNumberFormat="1" applyFont="1" applyFill="1" applyBorder="1" applyAlignment="1">
      <alignment horizontal="right" vertical="center"/>
    </xf>
    <xf numFmtId="3" fontId="5" fillId="34" borderId="0" xfId="0" applyNumberFormat="1" applyFont="1" applyFill="1" applyBorder="1" applyAlignment="1">
      <alignment vertical="center"/>
    </xf>
    <xf numFmtId="49" fontId="2" fillId="33" borderId="29" xfId="0" applyNumberFormat="1" applyFont="1" applyFill="1" applyBorder="1" applyAlignment="1">
      <alignment horizontal="center" vertical="center"/>
    </xf>
    <xf numFmtId="49" fontId="2" fillId="33" borderId="30" xfId="0" applyNumberFormat="1" applyFont="1" applyFill="1" applyBorder="1" applyAlignment="1">
      <alignment horizontal="center" vertical="center"/>
    </xf>
    <xf numFmtId="0" fontId="0" fillId="0" borderId="20" xfId="0" applyFont="1" applyBorder="1" applyAlignment="1">
      <alignment/>
    </xf>
    <xf numFmtId="0" fontId="0" fillId="0" borderId="17" xfId="0" applyFont="1" applyBorder="1" applyAlignment="1">
      <alignment/>
    </xf>
    <xf numFmtId="0" fontId="8" fillId="0" borderId="14" xfId="0" applyFont="1" applyBorder="1" applyAlignment="1">
      <alignment/>
    </xf>
    <xf numFmtId="0" fontId="0" fillId="0" borderId="24" xfId="0" applyFont="1" applyBorder="1" applyAlignment="1">
      <alignment/>
    </xf>
    <xf numFmtId="4" fontId="10" fillId="0" borderId="17" xfId="0" applyNumberFormat="1" applyFont="1" applyBorder="1" applyAlignment="1">
      <alignment wrapText="1"/>
    </xf>
    <xf numFmtId="0" fontId="0" fillId="0" borderId="14" xfId="0" applyFont="1" applyBorder="1" applyAlignment="1">
      <alignment/>
    </xf>
    <xf numFmtId="49" fontId="2" fillId="33" borderId="14" xfId="0" applyNumberFormat="1" applyFont="1" applyFill="1" applyBorder="1" applyAlignment="1">
      <alignment horizontal="center" vertical="center"/>
    </xf>
    <xf numFmtId="0" fontId="3" fillId="0" borderId="0" xfId="0" applyFont="1" applyAlignment="1">
      <alignment vertical="center"/>
    </xf>
    <xf numFmtId="0" fontId="62" fillId="40" borderId="31" xfId="0" applyFont="1" applyFill="1" applyBorder="1" applyAlignment="1">
      <alignment/>
    </xf>
    <xf numFmtId="0" fontId="8" fillId="37" borderId="12" xfId="0" applyFont="1" applyFill="1" applyBorder="1" applyAlignment="1">
      <alignment horizontal="center" vertical="center"/>
    </xf>
    <xf numFmtId="0" fontId="11" fillId="0" borderId="0" xfId="0" applyFont="1" applyAlignment="1">
      <alignment vertical="center"/>
    </xf>
    <xf numFmtId="0" fontId="3" fillId="33" borderId="0" xfId="0" applyFont="1" applyFill="1" applyBorder="1" applyAlignment="1">
      <alignment vertical="center"/>
    </xf>
    <xf numFmtId="49" fontId="2" fillId="33" borderId="0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vertical="center" wrapText="1"/>
    </xf>
    <xf numFmtId="0" fontId="3" fillId="34" borderId="0" xfId="0" applyFont="1" applyFill="1" applyBorder="1" applyAlignment="1">
      <alignment horizontal="left" vertical="center" wrapText="1"/>
    </xf>
    <xf numFmtId="49" fontId="2" fillId="34" borderId="0" xfId="0" applyNumberFormat="1" applyFont="1" applyFill="1" applyBorder="1" applyAlignment="1">
      <alignment horizontal="center" vertical="center"/>
    </xf>
    <xf numFmtId="0" fontId="2" fillId="33" borderId="0" xfId="0" applyFont="1" applyFill="1" applyBorder="1" applyAlignment="1">
      <alignment vertical="center" wrapText="1"/>
    </xf>
    <xf numFmtId="14" fontId="3" fillId="33" borderId="32" xfId="0" applyNumberFormat="1" applyFont="1" applyFill="1" applyBorder="1" applyAlignment="1">
      <alignment horizontal="center" vertical="center" wrapText="1"/>
    </xf>
    <xf numFmtId="0" fontId="3" fillId="35" borderId="0" xfId="0" applyFont="1" applyFill="1" applyBorder="1" applyAlignment="1">
      <alignment horizontal="left" vertical="center" wrapText="1"/>
    </xf>
    <xf numFmtId="49" fontId="2" fillId="35" borderId="0" xfId="0" applyNumberFormat="1" applyFont="1" applyFill="1" applyBorder="1" applyAlignment="1">
      <alignment horizontal="center" vertical="center"/>
    </xf>
    <xf numFmtId="0" fontId="3" fillId="35" borderId="0" xfId="0" applyFont="1" applyFill="1" applyBorder="1" applyAlignment="1">
      <alignment vertical="center" wrapText="1"/>
    </xf>
    <xf numFmtId="0" fontId="2" fillId="33" borderId="0" xfId="0" applyFont="1" applyFill="1" applyBorder="1" applyAlignment="1">
      <alignment horizontal="left" vertical="center" wrapText="1" indent="2"/>
    </xf>
    <xf numFmtId="0" fontId="2" fillId="33" borderId="0" xfId="0" applyFont="1" applyFill="1" applyBorder="1" applyAlignment="1">
      <alignment horizontal="left" vertical="center" wrapText="1"/>
    </xf>
    <xf numFmtId="49" fontId="2" fillId="33" borderId="0" xfId="0" applyNumberFormat="1" applyFont="1" applyFill="1" applyBorder="1" applyAlignment="1">
      <alignment vertical="center"/>
    </xf>
    <xf numFmtId="0" fontId="2" fillId="33" borderId="0" xfId="0" applyFont="1" applyFill="1" applyBorder="1" applyAlignment="1">
      <alignment vertical="center"/>
    </xf>
    <xf numFmtId="0" fontId="6" fillId="33" borderId="0" xfId="0" applyFont="1" applyFill="1" applyBorder="1" applyAlignment="1">
      <alignment vertical="center" wrapText="1"/>
    </xf>
    <xf numFmtId="0" fontId="3" fillId="35" borderId="0" xfId="0" applyFont="1" applyFill="1" applyBorder="1" applyAlignment="1">
      <alignment vertical="center"/>
    </xf>
    <xf numFmtId="0" fontId="63" fillId="0" borderId="0" xfId="0" applyFont="1" applyAlignment="1">
      <alignment vertical="center"/>
    </xf>
    <xf numFmtId="0" fontId="3" fillId="34" borderId="0" xfId="57" applyFont="1" applyFill="1" applyBorder="1" applyAlignment="1">
      <alignment horizontal="center" vertical="center" wrapText="1"/>
      <protection/>
    </xf>
    <xf numFmtId="0" fontId="3" fillId="33" borderId="0" xfId="57" applyFont="1" applyFill="1" applyBorder="1" applyAlignment="1">
      <alignment horizontal="center" vertical="center"/>
      <protection/>
    </xf>
    <xf numFmtId="3" fontId="3" fillId="33" borderId="0" xfId="57" applyNumberFormat="1" applyFont="1" applyFill="1" applyBorder="1" applyAlignment="1">
      <alignment horizontal="center" vertical="center"/>
      <protection/>
    </xf>
    <xf numFmtId="0" fontId="2" fillId="35" borderId="0" xfId="57" applyFont="1" applyFill="1" applyBorder="1" applyAlignment="1">
      <alignment vertical="center" wrapText="1"/>
      <protection/>
    </xf>
    <xf numFmtId="49" fontId="2" fillId="35" borderId="0" xfId="57" applyNumberFormat="1" applyFont="1" applyFill="1" applyBorder="1" applyAlignment="1">
      <alignment horizontal="center" vertical="center"/>
      <protection/>
    </xf>
    <xf numFmtId="3" fontId="5" fillId="35" borderId="0" xfId="57" applyNumberFormat="1" applyFont="1" applyFill="1" applyBorder="1" applyAlignment="1">
      <alignment vertical="center"/>
      <protection/>
    </xf>
    <xf numFmtId="0" fontId="2" fillId="33" borderId="0" xfId="57" applyFont="1" applyFill="1" applyBorder="1" applyAlignment="1">
      <alignment vertical="center" wrapText="1"/>
      <protection/>
    </xf>
    <xf numFmtId="49" fontId="2" fillId="33" borderId="0" xfId="57" applyNumberFormat="1" applyFont="1" applyFill="1" applyBorder="1" applyAlignment="1">
      <alignment horizontal="center" vertical="center"/>
      <protection/>
    </xf>
    <xf numFmtId="3" fontId="5" fillId="33" borderId="0" xfId="57" applyNumberFormat="1" applyFont="1" applyFill="1" applyBorder="1" applyAlignment="1">
      <alignment vertical="center"/>
      <protection/>
    </xf>
    <xf numFmtId="3" fontId="5" fillId="0" borderId="0" xfId="57" applyNumberFormat="1" applyFont="1" applyBorder="1" applyAlignment="1">
      <alignment vertical="center"/>
      <protection/>
    </xf>
    <xf numFmtId="0" fontId="2" fillId="33" borderId="0" xfId="57" applyFont="1" applyFill="1" applyBorder="1" applyAlignment="1">
      <alignment horizontal="left" vertical="center" wrapText="1"/>
      <protection/>
    </xf>
    <xf numFmtId="0" fontId="3" fillId="35" borderId="0" xfId="57" applyFont="1" applyFill="1" applyBorder="1" applyAlignment="1">
      <alignment horizontal="left" vertical="center" wrapText="1"/>
      <protection/>
    </xf>
    <xf numFmtId="3" fontId="5" fillId="34" borderId="0" xfId="57" applyNumberFormat="1" applyFont="1" applyFill="1" applyBorder="1" applyAlignment="1">
      <alignment vertical="center"/>
      <protection/>
    </xf>
    <xf numFmtId="3" fontId="5" fillId="34" borderId="0" xfId="57" applyNumberFormat="1" applyFont="1" applyFill="1" applyBorder="1" applyAlignment="1">
      <alignment horizontal="right" vertical="center"/>
      <protection/>
    </xf>
    <xf numFmtId="0" fontId="2" fillId="35" borderId="0" xfId="57" applyFont="1" applyFill="1" applyBorder="1" applyAlignment="1">
      <alignment horizontal="left" vertical="center" wrapText="1"/>
      <protection/>
    </xf>
    <xf numFmtId="0" fontId="4" fillId="35" borderId="0" xfId="57" applyFont="1" applyFill="1" applyBorder="1" applyAlignment="1">
      <alignment vertical="center" wrapText="1"/>
      <protection/>
    </xf>
    <xf numFmtId="0" fontId="2" fillId="34" borderId="0" xfId="0" applyFont="1" applyFill="1" applyBorder="1" applyAlignment="1">
      <alignment vertical="center"/>
    </xf>
    <xf numFmtId="14" fontId="3" fillId="33" borderId="32" xfId="57" applyNumberFormat="1" applyFont="1" applyFill="1" applyBorder="1" applyAlignment="1">
      <alignment horizontal="center" vertical="center" wrapText="1"/>
      <protection/>
    </xf>
    <xf numFmtId="0" fontId="64" fillId="0" borderId="0" xfId="0" applyFont="1" applyAlignment="1">
      <alignment horizontal="center" vertical="center"/>
    </xf>
    <xf numFmtId="0" fontId="12" fillId="0" borderId="0" xfId="0" applyFont="1" applyAlignment="1">
      <alignment horizontal="center" vertical="center" wrapText="1"/>
    </xf>
    <xf numFmtId="0" fontId="3" fillId="0" borderId="22" xfId="0" applyFont="1" applyBorder="1" applyAlignment="1">
      <alignment horizontal="center" vertical="center" wrapText="1"/>
    </xf>
    <xf numFmtId="0" fontId="3" fillId="0" borderId="33" xfId="0" applyFont="1" applyBorder="1" applyAlignment="1">
      <alignment horizontal="center" vertical="center" wrapText="1"/>
    </xf>
    <xf numFmtId="0" fontId="3" fillId="33" borderId="22" xfId="0" applyFont="1" applyFill="1" applyBorder="1" applyAlignment="1">
      <alignment horizontal="center" vertical="center" wrapText="1"/>
    </xf>
    <xf numFmtId="0" fontId="3" fillId="33" borderId="33" xfId="0" applyFont="1" applyFill="1" applyBorder="1" applyAlignment="1">
      <alignment horizontal="center" vertical="center" wrapText="1"/>
    </xf>
    <xf numFmtId="0" fontId="3" fillId="33" borderId="16" xfId="0" applyFont="1" applyFill="1" applyBorder="1" applyAlignment="1">
      <alignment horizontal="center" vertical="center" wrapText="1"/>
    </xf>
    <xf numFmtId="0" fontId="3" fillId="33" borderId="11" xfId="0" applyFont="1" applyFill="1" applyBorder="1" applyAlignment="1">
      <alignment horizontal="center" vertical="center" wrapText="1"/>
    </xf>
    <xf numFmtId="0" fontId="5" fillId="33" borderId="0" xfId="0" applyFont="1" applyFill="1" applyAlignment="1">
      <alignment horizontal="left" vertical="center" wrapText="1"/>
    </xf>
    <xf numFmtId="0" fontId="5" fillId="33" borderId="0" xfId="0" applyFont="1" applyFill="1" applyAlignment="1">
      <alignment horizontal="left" vertical="center"/>
    </xf>
    <xf numFmtId="3" fontId="3" fillId="33" borderId="0" xfId="57" applyNumberFormat="1" applyFont="1" applyFill="1" applyAlignment="1">
      <alignment horizontal="center" vertical="center"/>
      <protection/>
    </xf>
    <xf numFmtId="3" fontId="2" fillId="34" borderId="0" xfId="57" applyNumberFormat="1" applyFont="1" applyFill="1" applyAlignment="1">
      <alignment horizontal="center" vertical="center"/>
      <protection/>
    </xf>
    <xf numFmtId="0" fontId="3" fillId="33" borderId="22" xfId="57" applyFont="1" applyFill="1" applyBorder="1" applyAlignment="1">
      <alignment horizontal="center" vertical="center" wrapText="1"/>
      <protection/>
    </xf>
    <xf numFmtId="0" fontId="3" fillId="33" borderId="33" xfId="57" applyFont="1" applyFill="1" applyBorder="1" applyAlignment="1">
      <alignment horizontal="center" vertical="center" wrapText="1"/>
      <protection/>
    </xf>
    <xf numFmtId="0" fontId="3" fillId="34" borderId="10" xfId="57" applyFont="1" applyFill="1" applyBorder="1" applyAlignment="1">
      <alignment horizontal="center" vertical="center" wrapText="1"/>
      <protection/>
    </xf>
    <xf numFmtId="0" fontId="3" fillId="34" borderId="32" xfId="57" applyFont="1" applyFill="1" applyBorder="1" applyAlignment="1">
      <alignment horizontal="center" vertical="center" wrapText="1"/>
      <protection/>
    </xf>
    <xf numFmtId="3" fontId="3" fillId="34" borderId="10" xfId="57" applyNumberFormat="1" applyFont="1" applyFill="1" applyBorder="1" applyAlignment="1">
      <alignment horizontal="center" vertical="center" wrapText="1"/>
      <protection/>
    </xf>
    <xf numFmtId="0" fontId="3" fillId="33" borderId="34" xfId="57" applyFont="1" applyFill="1" applyBorder="1" applyAlignment="1">
      <alignment horizontal="center" vertical="center" wrapText="1"/>
      <protection/>
    </xf>
    <xf numFmtId="4" fontId="38" fillId="0" borderId="16" xfId="0" applyNumberFormat="1" applyFont="1" applyBorder="1" applyAlignment="1">
      <alignment horizontal="left" vertical="top"/>
    </xf>
    <xf numFmtId="4" fontId="38" fillId="0" borderId="11" xfId="0" applyNumberFormat="1" applyFont="1" applyBorder="1" applyAlignment="1">
      <alignment horizontal="left" vertical="top"/>
    </xf>
    <xf numFmtId="0" fontId="0" fillId="0" borderId="17" xfId="0" applyFont="1" applyBorder="1" applyAlignment="1" quotePrefix="1">
      <alignment horizontal="left"/>
    </xf>
    <xf numFmtId="0" fontId="0" fillId="0" borderId="17" xfId="0" applyFont="1" applyBorder="1" applyAlignment="1">
      <alignment/>
    </xf>
    <xf numFmtId="0" fontId="0" fillId="0" borderId="35" xfId="0" applyFont="1" applyBorder="1" applyAlignment="1">
      <alignment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 2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externalLink" Target="externalLinks/externalLink6.xml" /><Relationship Id="rId12" Type="http://schemas.openxmlformats.org/officeDocument/2006/relationships/externalLink" Target="externalLinks/externalLink7.xml" /><Relationship Id="rId13" Type="http://schemas.openxmlformats.org/officeDocument/2006/relationships/externalLink" Target="externalLinks/externalLink8.xml" /><Relationship Id="rId14" Type="http://schemas.openxmlformats.org/officeDocument/2006/relationships/externalLink" Target="externalLinks/externalLink9.xml" /><Relationship Id="rId15" Type="http://schemas.openxmlformats.org/officeDocument/2006/relationships/externalLink" Target="externalLinks/externalLink10.xml" /><Relationship Id="rId16" Type="http://schemas.openxmlformats.org/officeDocument/2006/relationships/externalLink" Target="externalLinks/externalLink11.xml" /><Relationship Id="rId17" Type="http://schemas.openxmlformats.org/officeDocument/2006/relationships/externalLink" Target="externalLinks/externalLink12.xml" /><Relationship Id="rId18" Type="http://schemas.openxmlformats.org/officeDocument/2006/relationships/externalLink" Target="externalLinks/externalLink13.xml" /><Relationship Id="rId19" Type="http://schemas.openxmlformats.org/officeDocument/2006/relationships/externalLink" Target="externalLinks/externalLink14.xml" /><Relationship Id="rId20" Type="http://schemas.openxmlformats.org/officeDocument/2006/relationships/externalLink" Target="externalLinks/externalLink15.xml" /><Relationship Id="rId21" Type="http://schemas.openxmlformats.org/officeDocument/2006/relationships/externalLink" Target="externalLinks/externalLink16.xml" /><Relationship Id="rId22" Type="http://schemas.openxmlformats.org/officeDocument/2006/relationships/externalLink" Target="externalLinks/externalLink17.xml" /><Relationship Id="rId23" Type="http://schemas.openxmlformats.org/officeDocument/2006/relationships/externalLink" Target="externalLinks/externalLink18.xml" /><Relationship Id="rId24" Type="http://schemas.openxmlformats.org/officeDocument/2006/relationships/externalLink" Target="externalLinks/externalLink19.xml" /><Relationship Id="rId25" Type="http://schemas.openxmlformats.org/officeDocument/2006/relationships/externalLink" Target="externalLinks/externalLink20.xml" /><Relationship Id="rId26" Type="http://schemas.openxmlformats.org/officeDocument/2006/relationships/externalLink" Target="externalLinks/externalLink21.xml" /><Relationship Id="rId2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6</xdr:col>
      <xdr:colOff>266700</xdr:colOff>
      <xdr:row>0</xdr:row>
      <xdr:rowOff>47625</xdr:rowOff>
    </xdr:from>
    <xdr:to>
      <xdr:col>8</xdr:col>
      <xdr:colOff>323850</xdr:colOff>
      <xdr:row>7</xdr:row>
      <xdr:rowOff>152400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258300" y="47625"/>
          <a:ext cx="1276350" cy="12382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0</xdr:row>
      <xdr:rowOff>38100</xdr:rowOff>
    </xdr:from>
    <xdr:to>
      <xdr:col>1</xdr:col>
      <xdr:colOff>0</xdr:colOff>
      <xdr:row>0</xdr:row>
      <xdr:rowOff>133350</xdr:rowOff>
    </xdr:to>
    <xdr:grpSp>
      <xdr:nvGrpSpPr>
        <xdr:cNvPr id="1" name="Group 1"/>
        <xdr:cNvGrpSpPr>
          <a:grpSpLocks/>
        </xdr:cNvGrpSpPr>
      </xdr:nvGrpSpPr>
      <xdr:grpSpPr>
        <a:xfrm>
          <a:off x="276225" y="38100"/>
          <a:ext cx="0" cy="95250"/>
          <a:chOff x="0" y="0"/>
          <a:chExt cx="20195" cy="20000"/>
        </a:xfrm>
        <a:solidFill>
          <a:srgbClr val="FFFFFF"/>
        </a:solidFill>
      </xdr:grpSpPr>
      <xdr:grpSp>
        <xdr:nvGrpSpPr>
          <xdr:cNvPr id="2" name="Group 2"/>
          <xdr:cNvGrpSpPr>
            <a:grpSpLocks/>
          </xdr:cNvGrpSpPr>
        </xdr:nvGrpSpPr>
        <xdr:grpSpPr>
          <a:xfrm>
            <a:off x="0" y="0"/>
            <a:ext cx="10113" cy="19465"/>
            <a:chOff x="0" y="0"/>
            <a:chExt cx="20230" cy="20000"/>
          </a:xfrm>
          <a:solidFill>
            <a:srgbClr val="FFFFFF"/>
          </a:solidFill>
        </xdr:grpSpPr>
        <xdr:sp>
          <xdr:nvSpPr>
            <xdr:cNvPr id="3" name="Line 3"/>
            <xdr:cNvSpPr>
              <a:spLocks/>
            </xdr:cNvSpPr>
          </xdr:nvSpPr>
          <xdr:spPr>
            <a:xfrm>
              <a:off x="0" y="0"/>
              <a:ext cx="71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4" name="Line 4"/>
            <xdr:cNvSpPr>
              <a:spLocks/>
            </xdr:cNvSpPr>
          </xdr:nvSpPr>
          <xdr:spPr>
            <a:xfrm>
              <a:off x="20159" y="0"/>
              <a:ext cx="71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5" name="Line 5"/>
            <xdr:cNvSpPr>
              <a:spLocks/>
            </xdr:cNvSpPr>
          </xdr:nvSpPr>
          <xdr:spPr>
            <a:xfrm>
              <a:off x="0" y="19860"/>
              <a:ext cx="20230" cy="1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6" name="Group 6"/>
          <xdr:cNvGrpSpPr>
            <a:grpSpLocks/>
          </xdr:cNvGrpSpPr>
        </xdr:nvGrpSpPr>
        <xdr:grpSpPr>
          <a:xfrm>
            <a:off x="10082" y="535"/>
            <a:ext cx="10113" cy="19465"/>
            <a:chOff x="0" y="0"/>
            <a:chExt cx="19941" cy="20000"/>
          </a:xfrm>
          <a:solidFill>
            <a:srgbClr val="FFFFFF"/>
          </a:solidFill>
        </xdr:grpSpPr>
        <xdr:sp>
          <xdr:nvSpPr>
            <xdr:cNvPr id="7" name="Line 7"/>
            <xdr:cNvSpPr>
              <a:spLocks/>
            </xdr:cNvSpPr>
          </xdr:nvSpPr>
          <xdr:spPr>
            <a:xfrm>
              <a:off x="0" y="0"/>
              <a:ext cx="70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8" name="Line 8"/>
            <xdr:cNvSpPr>
              <a:spLocks/>
            </xdr:cNvSpPr>
          </xdr:nvSpPr>
          <xdr:spPr>
            <a:xfrm>
              <a:off x="19871" y="0"/>
              <a:ext cx="70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9" name="Line 9"/>
            <xdr:cNvSpPr>
              <a:spLocks/>
            </xdr:cNvSpPr>
          </xdr:nvSpPr>
          <xdr:spPr>
            <a:xfrm>
              <a:off x="0" y="19860"/>
              <a:ext cx="19941" cy="1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0</xdr:row>
      <xdr:rowOff>57150</xdr:rowOff>
    </xdr:from>
    <xdr:to>
      <xdr:col>1</xdr:col>
      <xdr:colOff>0</xdr:colOff>
      <xdr:row>0</xdr:row>
      <xdr:rowOff>152400</xdr:rowOff>
    </xdr:to>
    <xdr:grpSp>
      <xdr:nvGrpSpPr>
        <xdr:cNvPr id="10" name="Group 10"/>
        <xdr:cNvGrpSpPr>
          <a:grpSpLocks/>
        </xdr:cNvGrpSpPr>
      </xdr:nvGrpSpPr>
      <xdr:grpSpPr>
        <a:xfrm>
          <a:off x="276225" y="57150"/>
          <a:ext cx="0" cy="95250"/>
          <a:chOff x="0" y="0"/>
          <a:chExt cx="20195" cy="20000"/>
        </a:xfrm>
        <a:solidFill>
          <a:srgbClr val="FFFFFF"/>
        </a:solidFill>
      </xdr:grpSpPr>
      <xdr:grpSp>
        <xdr:nvGrpSpPr>
          <xdr:cNvPr id="11" name="Group 11"/>
          <xdr:cNvGrpSpPr>
            <a:grpSpLocks/>
          </xdr:cNvGrpSpPr>
        </xdr:nvGrpSpPr>
        <xdr:grpSpPr>
          <a:xfrm>
            <a:off x="0" y="0"/>
            <a:ext cx="10113" cy="19465"/>
            <a:chOff x="0" y="0"/>
            <a:chExt cx="20230" cy="20000"/>
          </a:xfrm>
          <a:solidFill>
            <a:srgbClr val="FFFFFF"/>
          </a:solidFill>
        </xdr:grpSpPr>
        <xdr:sp>
          <xdr:nvSpPr>
            <xdr:cNvPr id="12" name="Line 12"/>
            <xdr:cNvSpPr>
              <a:spLocks/>
            </xdr:cNvSpPr>
          </xdr:nvSpPr>
          <xdr:spPr>
            <a:xfrm>
              <a:off x="0" y="0"/>
              <a:ext cx="71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3" name="Line 13"/>
            <xdr:cNvSpPr>
              <a:spLocks/>
            </xdr:cNvSpPr>
          </xdr:nvSpPr>
          <xdr:spPr>
            <a:xfrm>
              <a:off x="20159" y="0"/>
              <a:ext cx="71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4" name="Line 14"/>
            <xdr:cNvSpPr>
              <a:spLocks/>
            </xdr:cNvSpPr>
          </xdr:nvSpPr>
          <xdr:spPr>
            <a:xfrm>
              <a:off x="0" y="19860"/>
              <a:ext cx="20230" cy="1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15" name="Group 15"/>
          <xdr:cNvGrpSpPr>
            <a:grpSpLocks/>
          </xdr:cNvGrpSpPr>
        </xdr:nvGrpSpPr>
        <xdr:grpSpPr>
          <a:xfrm>
            <a:off x="10082" y="535"/>
            <a:ext cx="10113" cy="19465"/>
            <a:chOff x="0" y="0"/>
            <a:chExt cx="19941" cy="20000"/>
          </a:xfrm>
          <a:solidFill>
            <a:srgbClr val="FFFFFF"/>
          </a:solidFill>
        </xdr:grpSpPr>
        <xdr:sp>
          <xdr:nvSpPr>
            <xdr:cNvPr id="16" name="Line 16"/>
            <xdr:cNvSpPr>
              <a:spLocks/>
            </xdr:cNvSpPr>
          </xdr:nvSpPr>
          <xdr:spPr>
            <a:xfrm>
              <a:off x="0" y="0"/>
              <a:ext cx="70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7" name="Line 17"/>
            <xdr:cNvSpPr>
              <a:spLocks/>
            </xdr:cNvSpPr>
          </xdr:nvSpPr>
          <xdr:spPr>
            <a:xfrm>
              <a:off x="19871" y="0"/>
              <a:ext cx="70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18" name="Line 18"/>
            <xdr:cNvSpPr>
              <a:spLocks/>
            </xdr:cNvSpPr>
          </xdr:nvSpPr>
          <xdr:spPr>
            <a:xfrm>
              <a:off x="0" y="19860"/>
              <a:ext cx="19941" cy="1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pSp>
      <xdr:nvGrpSpPr>
        <xdr:cNvPr id="19" name="Group 19"/>
        <xdr:cNvGrpSpPr>
          <a:grpSpLocks/>
        </xdr:cNvGrpSpPr>
      </xdr:nvGrpSpPr>
      <xdr:grpSpPr>
        <a:xfrm>
          <a:off x="276225" y="161925"/>
          <a:ext cx="0" cy="0"/>
          <a:chOff x="0" y="0"/>
          <a:chExt cx="20195" cy="20000"/>
        </a:xfrm>
        <a:solidFill>
          <a:srgbClr val="FFFFFF"/>
        </a:solidFill>
      </xdr:grpSpPr>
      <xdr:grpSp>
        <xdr:nvGrpSpPr>
          <xdr:cNvPr id="20" name="Group 20"/>
          <xdr:cNvGrpSpPr>
            <a:grpSpLocks/>
          </xdr:cNvGrpSpPr>
        </xdr:nvGrpSpPr>
        <xdr:grpSpPr>
          <a:xfrm>
            <a:off x="0" y="0"/>
            <a:ext cx="10113" cy="19465"/>
            <a:chOff x="0" y="0"/>
            <a:chExt cx="20230" cy="20000"/>
          </a:xfrm>
          <a:solidFill>
            <a:srgbClr val="FFFFFF"/>
          </a:solidFill>
        </xdr:grpSpPr>
        <xdr:sp>
          <xdr:nvSpPr>
            <xdr:cNvPr id="21" name="Line 21"/>
            <xdr:cNvSpPr>
              <a:spLocks/>
            </xdr:cNvSpPr>
          </xdr:nvSpPr>
          <xdr:spPr>
            <a:xfrm>
              <a:off x="0" y="0"/>
              <a:ext cx="71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2" name="Line 22"/>
            <xdr:cNvSpPr>
              <a:spLocks/>
            </xdr:cNvSpPr>
          </xdr:nvSpPr>
          <xdr:spPr>
            <a:xfrm>
              <a:off x="20159" y="0"/>
              <a:ext cx="71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3" name="Line 23"/>
            <xdr:cNvSpPr>
              <a:spLocks/>
            </xdr:cNvSpPr>
          </xdr:nvSpPr>
          <xdr:spPr>
            <a:xfrm>
              <a:off x="0" y="19860"/>
              <a:ext cx="20230" cy="1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24" name="Group 24"/>
          <xdr:cNvGrpSpPr>
            <a:grpSpLocks/>
          </xdr:cNvGrpSpPr>
        </xdr:nvGrpSpPr>
        <xdr:grpSpPr>
          <a:xfrm>
            <a:off x="10082" y="535"/>
            <a:ext cx="10113" cy="19465"/>
            <a:chOff x="0" y="0"/>
            <a:chExt cx="19941" cy="20000"/>
          </a:xfrm>
          <a:solidFill>
            <a:srgbClr val="FFFFFF"/>
          </a:solidFill>
        </xdr:grpSpPr>
        <xdr:sp>
          <xdr:nvSpPr>
            <xdr:cNvPr id="25" name="Line 25"/>
            <xdr:cNvSpPr>
              <a:spLocks/>
            </xdr:cNvSpPr>
          </xdr:nvSpPr>
          <xdr:spPr>
            <a:xfrm>
              <a:off x="0" y="0"/>
              <a:ext cx="70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6" name="Line 26"/>
            <xdr:cNvSpPr>
              <a:spLocks/>
            </xdr:cNvSpPr>
          </xdr:nvSpPr>
          <xdr:spPr>
            <a:xfrm>
              <a:off x="19871" y="0"/>
              <a:ext cx="70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27" name="Line 27"/>
            <xdr:cNvSpPr>
              <a:spLocks/>
            </xdr:cNvSpPr>
          </xdr:nvSpPr>
          <xdr:spPr>
            <a:xfrm>
              <a:off x="0" y="19860"/>
              <a:ext cx="19941" cy="1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1</xdr:col>
      <xdr:colOff>0</xdr:colOff>
      <xdr:row>1</xdr:row>
      <xdr:rowOff>0</xdr:rowOff>
    </xdr:from>
    <xdr:to>
      <xdr:col>1</xdr:col>
      <xdr:colOff>0</xdr:colOff>
      <xdr:row>1</xdr:row>
      <xdr:rowOff>0</xdr:rowOff>
    </xdr:to>
    <xdr:grpSp>
      <xdr:nvGrpSpPr>
        <xdr:cNvPr id="28" name="Group 28"/>
        <xdr:cNvGrpSpPr>
          <a:grpSpLocks/>
        </xdr:cNvGrpSpPr>
      </xdr:nvGrpSpPr>
      <xdr:grpSpPr>
        <a:xfrm>
          <a:off x="276225" y="161925"/>
          <a:ext cx="0" cy="0"/>
          <a:chOff x="0" y="0"/>
          <a:chExt cx="20195" cy="20000"/>
        </a:xfrm>
        <a:solidFill>
          <a:srgbClr val="FFFFFF"/>
        </a:solidFill>
      </xdr:grpSpPr>
      <xdr:grpSp>
        <xdr:nvGrpSpPr>
          <xdr:cNvPr id="29" name="Group 29"/>
          <xdr:cNvGrpSpPr>
            <a:grpSpLocks/>
          </xdr:cNvGrpSpPr>
        </xdr:nvGrpSpPr>
        <xdr:grpSpPr>
          <a:xfrm>
            <a:off x="0" y="0"/>
            <a:ext cx="10113" cy="19465"/>
            <a:chOff x="0" y="0"/>
            <a:chExt cx="20230" cy="20000"/>
          </a:xfrm>
          <a:solidFill>
            <a:srgbClr val="FFFFFF"/>
          </a:solidFill>
        </xdr:grpSpPr>
        <xdr:sp>
          <xdr:nvSpPr>
            <xdr:cNvPr id="30" name="Line 30"/>
            <xdr:cNvSpPr>
              <a:spLocks/>
            </xdr:cNvSpPr>
          </xdr:nvSpPr>
          <xdr:spPr>
            <a:xfrm>
              <a:off x="0" y="0"/>
              <a:ext cx="71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1" name="Line 31"/>
            <xdr:cNvSpPr>
              <a:spLocks/>
            </xdr:cNvSpPr>
          </xdr:nvSpPr>
          <xdr:spPr>
            <a:xfrm>
              <a:off x="20159" y="0"/>
              <a:ext cx="71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2" name="Line 32"/>
            <xdr:cNvSpPr>
              <a:spLocks/>
            </xdr:cNvSpPr>
          </xdr:nvSpPr>
          <xdr:spPr>
            <a:xfrm>
              <a:off x="0" y="19860"/>
              <a:ext cx="20230" cy="1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  <xdr:grpSp>
        <xdr:nvGrpSpPr>
          <xdr:cNvPr id="33" name="Group 33"/>
          <xdr:cNvGrpSpPr>
            <a:grpSpLocks/>
          </xdr:cNvGrpSpPr>
        </xdr:nvGrpSpPr>
        <xdr:grpSpPr>
          <a:xfrm>
            <a:off x="10082" y="535"/>
            <a:ext cx="10113" cy="19465"/>
            <a:chOff x="0" y="0"/>
            <a:chExt cx="19941" cy="20000"/>
          </a:xfrm>
          <a:solidFill>
            <a:srgbClr val="FFFFFF"/>
          </a:solidFill>
        </xdr:grpSpPr>
        <xdr:sp>
          <xdr:nvSpPr>
            <xdr:cNvPr id="34" name="Line 34"/>
            <xdr:cNvSpPr>
              <a:spLocks/>
            </xdr:cNvSpPr>
          </xdr:nvSpPr>
          <xdr:spPr>
            <a:xfrm>
              <a:off x="0" y="0"/>
              <a:ext cx="70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5" name="Line 35"/>
            <xdr:cNvSpPr>
              <a:spLocks/>
            </xdr:cNvSpPr>
          </xdr:nvSpPr>
          <xdr:spPr>
            <a:xfrm>
              <a:off x="19871" y="0"/>
              <a:ext cx="70" cy="2000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sp>
          <xdr:nvSpPr>
            <xdr:cNvPr id="36" name="Line 36"/>
            <xdr:cNvSpPr>
              <a:spLocks/>
            </xdr:cNvSpPr>
          </xdr:nvSpPr>
          <xdr:spPr>
            <a:xfrm>
              <a:off x="0" y="19860"/>
              <a:ext cx="19941" cy="140"/>
            </a:xfrm>
            <a:prstGeom prst="line">
              <a:avLst/>
            </a:prstGeom>
            <a:noFill/>
            <a:ln w="12700" cmpd="sng">
              <a:solidFill>
                <a:srgbClr val="000000"/>
              </a:solidFill>
              <a:headEnd type="none"/>
              <a:tailEnd type="none"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</xdr:grpSp>
    </xdr:grpSp>
    <xdr:clientData/>
  </xdr:twoCellAnchor>
  <xdr:twoCellAnchor>
    <xdr:from>
      <xdr:col>2</xdr:col>
      <xdr:colOff>0</xdr:colOff>
      <xdr:row>4</xdr:row>
      <xdr:rowOff>0</xdr:rowOff>
    </xdr:from>
    <xdr:to>
      <xdr:col>2</xdr:col>
      <xdr:colOff>0</xdr:colOff>
      <xdr:row>4</xdr:row>
      <xdr:rowOff>0</xdr:rowOff>
    </xdr:to>
    <xdr:grpSp>
      <xdr:nvGrpSpPr>
        <xdr:cNvPr id="37" name="Group 37"/>
        <xdr:cNvGrpSpPr>
          <a:grpSpLocks/>
        </xdr:cNvGrpSpPr>
      </xdr:nvGrpSpPr>
      <xdr:grpSpPr>
        <a:xfrm>
          <a:off x="619125" y="647700"/>
          <a:ext cx="0" cy="0"/>
          <a:chOff x="-1037" y="0"/>
          <a:chExt cx="21296" cy="20000"/>
        </a:xfrm>
        <a:solidFill>
          <a:srgbClr val="FFFFFF"/>
        </a:solidFill>
      </xdr:grpSpPr>
      <xdr:grpSp>
        <xdr:nvGrpSpPr>
          <xdr:cNvPr id="38" name="Group 38"/>
          <xdr:cNvGrpSpPr>
            <a:grpSpLocks/>
          </xdr:cNvGrpSpPr>
        </xdr:nvGrpSpPr>
        <xdr:grpSpPr>
          <a:xfrm>
            <a:off x="15994" y="0"/>
            <a:ext cx="4265" cy="19865"/>
            <a:chOff x="0" y="0"/>
            <a:chExt cx="21320" cy="20000"/>
          </a:xfrm>
          <a:solidFill>
            <a:srgbClr val="FFFFFF"/>
          </a:solidFill>
        </xdr:grpSpPr>
        <xdr:grpSp>
          <xdr:nvGrpSpPr>
            <xdr:cNvPr id="39" name="Group 39"/>
            <xdr:cNvGrpSpPr>
              <a:grpSpLocks/>
            </xdr:cNvGrpSpPr>
          </xdr:nvGrpSpPr>
          <xdr:grpSpPr>
            <a:xfrm>
              <a:off x="0" y="0"/>
              <a:ext cx="10681" cy="19455"/>
              <a:chOff x="0" y="0"/>
              <a:chExt cx="21360" cy="20000"/>
            </a:xfrm>
            <a:solidFill>
              <a:srgbClr val="FFFFFF"/>
            </a:solidFill>
          </xdr:grpSpPr>
          <xdr:sp>
            <xdr:nvSpPr>
              <xdr:cNvPr id="40" name="Line 40"/>
              <xdr:cNvSpPr>
                <a:spLocks/>
              </xdr:cNvSpPr>
            </xdr:nvSpPr>
            <xdr:spPr>
              <a:xfrm>
                <a:off x="0" y="0"/>
                <a:ext cx="80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1" name="Line 41"/>
              <xdr:cNvSpPr>
                <a:spLocks/>
              </xdr:cNvSpPr>
            </xdr:nvSpPr>
            <xdr:spPr>
              <a:xfrm>
                <a:off x="21280" y="0"/>
                <a:ext cx="80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2" name="Line 42"/>
              <xdr:cNvSpPr>
                <a:spLocks/>
              </xdr:cNvSpPr>
            </xdr:nvSpPr>
            <xdr:spPr>
              <a:xfrm>
                <a:off x="0" y="19860"/>
                <a:ext cx="21360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43" name="Group 43"/>
            <xdr:cNvGrpSpPr>
              <a:grpSpLocks/>
            </xdr:cNvGrpSpPr>
          </xdr:nvGrpSpPr>
          <xdr:grpSpPr>
            <a:xfrm>
              <a:off x="10639" y="545"/>
              <a:ext cx="10681" cy="19455"/>
              <a:chOff x="0" y="0"/>
              <a:chExt cx="20025" cy="20000"/>
            </a:xfrm>
            <a:solidFill>
              <a:srgbClr val="FFFFFF"/>
            </a:solidFill>
          </xdr:grpSpPr>
          <xdr:sp>
            <xdr:nvSpPr>
              <xdr:cNvPr id="44" name="Line 44"/>
              <xdr:cNvSpPr>
                <a:spLocks/>
              </xdr:cNvSpPr>
            </xdr:nvSpPr>
            <xdr:spPr>
              <a:xfrm>
                <a:off x="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5" name="Line 45"/>
              <xdr:cNvSpPr>
                <a:spLocks/>
              </xdr:cNvSpPr>
            </xdr:nvSpPr>
            <xdr:spPr>
              <a:xfrm>
                <a:off x="1995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46" name="Line 46"/>
              <xdr:cNvSpPr>
                <a:spLocks/>
              </xdr:cNvSpPr>
            </xdr:nvSpPr>
            <xdr:spPr>
              <a:xfrm>
                <a:off x="0" y="19860"/>
                <a:ext cx="20025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47" name="Group 47"/>
          <xdr:cNvGrpSpPr>
            <a:grpSpLocks/>
          </xdr:cNvGrpSpPr>
        </xdr:nvGrpSpPr>
        <xdr:grpSpPr>
          <a:xfrm>
            <a:off x="11741" y="135"/>
            <a:ext cx="4265" cy="19865"/>
            <a:chOff x="0" y="0"/>
            <a:chExt cx="20254" cy="20000"/>
          </a:xfrm>
          <a:solidFill>
            <a:srgbClr val="FFFFFF"/>
          </a:solidFill>
        </xdr:grpSpPr>
        <xdr:grpSp>
          <xdr:nvGrpSpPr>
            <xdr:cNvPr id="48" name="Group 48"/>
            <xdr:cNvGrpSpPr>
              <a:grpSpLocks/>
            </xdr:cNvGrpSpPr>
          </xdr:nvGrpSpPr>
          <xdr:grpSpPr>
            <a:xfrm>
              <a:off x="0" y="0"/>
              <a:ext cx="10147" cy="19455"/>
              <a:chOff x="0" y="0"/>
              <a:chExt cx="20292" cy="20001"/>
            </a:xfrm>
            <a:solidFill>
              <a:srgbClr val="FFFFFF"/>
            </a:solidFill>
          </xdr:grpSpPr>
          <xdr:sp>
            <xdr:nvSpPr>
              <xdr:cNvPr id="49" name="Line 49"/>
              <xdr:cNvSpPr>
                <a:spLocks/>
              </xdr:cNvSpPr>
            </xdr:nvSpPr>
            <xdr:spPr>
              <a:xfrm>
                <a:off x="0" y="0"/>
                <a:ext cx="76" cy="20001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0" name="Line 50"/>
              <xdr:cNvSpPr>
                <a:spLocks/>
              </xdr:cNvSpPr>
            </xdr:nvSpPr>
            <xdr:spPr>
              <a:xfrm>
                <a:off x="20216" y="0"/>
                <a:ext cx="76" cy="20001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1" name="Line 51"/>
              <xdr:cNvSpPr>
                <a:spLocks/>
              </xdr:cNvSpPr>
            </xdr:nvSpPr>
            <xdr:spPr>
              <a:xfrm>
                <a:off x="0" y="19861"/>
                <a:ext cx="20292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52" name="Group 52"/>
            <xdr:cNvGrpSpPr>
              <a:grpSpLocks/>
            </xdr:cNvGrpSpPr>
          </xdr:nvGrpSpPr>
          <xdr:grpSpPr>
            <a:xfrm>
              <a:off x="10107" y="545"/>
              <a:ext cx="10147" cy="19455"/>
              <a:chOff x="0" y="0"/>
              <a:chExt cx="20025" cy="20000"/>
            </a:xfrm>
            <a:solidFill>
              <a:srgbClr val="FFFFFF"/>
            </a:solidFill>
          </xdr:grpSpPr>
          <xdr:sp>
            <xdr:nvSpPr>
              <xdr:cNvPr id="53" name="Line 53"/>
              <xdr:cNvSpPr>
                <a:spLocks/>
              </xdr:cNvSpPr>
            </xdr:nvSpPr>
            <xdr:spPr>
              <a:xfrm>
                <a:off x="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4" name="Line 54"/>
              <xdr:cNvSpPr>
                <a:spLocks/>
              </xdr:cNvSpPr>
            </xdr:nvSpPr>
            <xdr:spPr>
              <a:xfrm>
                <a:off x="1995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5" name="Line 55"/>
              <xdr:cNvSpPr>
                <a:spLocks/>
              </xdr:cNvSpPr>
            </xdr:nvSpPr>
            <xdr:spPr>
              <a:xfrm>
                <a:off x="0" y="19860"/>
                <a:ext cx="20025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56" name="Group 56"/>
          <xdr:cNvGrpSpPr>
            <a:grpSpLocks/>
          </xdr:cNvGrpSpPr>
        </xdr:nvGrpSpPr>
        <xdr:grpSpPr>
          <a:xfrm>
            <a:off x="7476" y="135"/>
            <a:ext cx="4270" cy="19865"/>
            <a:chOff x="0" y="0"/>
            <a:chExt cx="19758" cy="20000"/>
          </a:xfrm>
          <a:solidFill>
            <a:srgbClr val="FFFFFF"/>
          </a:solidFill>
        </xdr:grpSpPr>
        <xdr:grpSp>
          <xdr:nvGrpSpPr>
            <xdr:cNvPr id="57" name="Group 57"/>
            <xdr:cNvGrpSpPr>
              <a:grpSpLocks/>
            </xdr:cNvGrpSpPr>
          </xdr:nvGrpSpPr>
          <xdr:grpSpPr>
            <a:xfrm>
              <a:off x="0" y="0"/>
              <a:ext cx="9914" cy="19455"/>
              <a:chOff x="0" y="0"/>
              <a:chExt cx="19832" cy="20000"/>
            </a:xfrm>
            <a:solidFill>
              <a:srgbClr val="FFFFFF"/>
            </a:solidFill>
          </xdr:grpSpPr>
          <xdr:sp>
            <xdr:nvSpPr>
              <xdr:cNvPr id="58" name="Line 58"/>
              <xdr:cNvSpPr>
                <a:spLocks/>
              </xdr:cNvSpPr>
            </xdr:nvSpPr>
            <xdr:spPr>
              <a:xfrm>
                <a:off x="0" y="0"/>
                <a:ext cx="74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59" name="Line 59"/>
              <xdr:cNvSpPr>
                <a:spLocks/>
              </xdr:cNvSpPr>
            </xdr:nvSpPr>
            <xdr:spPr>
              <a:xfrm>
                <a:off x="19758" y="0"/>
                <a:ext cx="74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0" name="Line 60"/>
              <xdr:cNvSpPr>
                <a:spLocks/>
              </xdr:cNvSpPr>
            </xdr:nvSpPr>
            <xdr:spPr>
              <a:xfrm>
                <a:off x="0" y="19860"/>
                <a:ext cx="19758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61" name="Group 61"/>
            <xdr:cNvGrpSpPr>
              <a:grpSpLocks/>
            </xdr:cNvGrpSpPr>
          </xdr:nvGrpSpPr>
          <xdr:grpSpPr>
            <a:xfrm>
              <a:off x="9879" y="545"/>
              <a:ext cx="9879" cy="19455"/>
              <a:chOff x="0" y="0"/>
              <a:chExt cx="20025" cy="20000"/>
            </a:xfrm>
            <a:solidFill>
              <a:srgbClr val="FFFFFF"/>
            </a:solidFill>
          </xdr:grpSpPr>
          <xdr:sp>
            <xdr:nvSpPr>
              <xdr:cNvPr id="62" name="Line 62"/>
              <xdr:cNvSpPr>
                <a:spLocks/>
              </xdr:cNvSpPr>
            </xdr:nvSpPr>
            <xdr:spPr>
              <a:xfrm>
                <a:off x="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3" name="Line 63"/>
              <xdr:cNvSpPr>
                <a:spLocks/>
              </xdr:cNvSpPr>
            </xdr:nvSpPr>
            <xdr:spPr>
              <a:xfrm>
                <a:off x="1995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4" name="Line 64"/>
              <xdr:cNvSpPr>
                <a:spLocks/>
              </xdr:cNvSpPr>
            </xdr:nvSpPr>
            <xdr:spPr>
              <a:xfrm>
                <a:off x="0" y="19860"/>
                <a:ext cx="20025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65" name="Group 65"/>
          <xdr:cNvGrpSpPr>
            <a:grpSpLocks/>
          </xdr:cNvGrpSpPr>
        </xdr:nvGrpSpPr>
        <xdr:grpSpPr>
          <a:xfrm>
            <a:off x="3217" y="135"/>
            <a:ext cx="4265" cy="19865"/>
            <a:chOff x="0" y="0"/>
            <a:chExt cx="20254" cy="20000"/>
          </a:xfrm>
          <a:solidFill>
            <a:srgbClr val="FFFFFF"/>
          </a:solidFill>
        </xdr:grpSpPr>
        <xdr:grpSp>
          <xdr:nvGrpSpPr>
            <xdr:cNvPr id="66" name="Group 66"/>
            <xdr:cNvGrpSpPr>
              <a:grpSpLocks/>
            </xdr:cNvGrpSpPr>
          </xdr:nvGrpSpPr>
          <xdr:grpSpPr>
            <a:xfrm>
              <a:off x="0" y="0"/>
              <a:ext cx="10147" cy="19455"/>
              <a:chOff x="0" y="0"/>
              <a:chExt cx="20292" cy="20000"/>
            </a:xfrm>
            <a:solidFill>
              <a:srgbClr val="FFFFFF"/>
            </a:solidFill>
          </xdr:grpSpPr>
          <xdr:sp>
            <xdr:nvSpPr>
              <xdr:cNvPr id="67" name="Line 67"/>
              <xdr:cNvSpPr>
                <a:spLocks/>
              </xdr:cNvSpPr>
            </xdr:nvSpPr>
            <xdr:spPr>
              <a:xfrm>
                <a:off x="0" y="0"/>
                <a:ext cx="76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8" name="Line 68"/>
              <xdr:cNvSpPr>
                <a:spLocks/>
              </xdr:cNvSpPr>
            </xdr:nvSpPr>
            <xdr:spPr>
              <a:xfrm>
                <a:off x="20216" y="0"/>
                <a:ext cx="76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69" name="Line 69"/>
              <xdr:cNvSpPr>
                <a:spLocks/>
              </xdr:cNvSpPr>
            </xdr:nvSpPr>
            <xdr:spPr>
              <a:xfrm>
                <a:off x="0" y="19860"/>
                <a:ext cx="20292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0" name="Group 70"/>
            <xdr:cNvGrpSpPr>
              <a:grpSpLocks/>
            </xdr:cNvGrpSpPr>
          </xdr:nvGrpSpPr>
          <xdr:grpSpPr>
            <a:xfrm>
              <a:off x="10107" y="545"/>
              <a:ext cx="10147" cy="19455"/>
              <a:chOff x="0" y="0"/>
              <a:chExt cx="20025" cy="20000"/>
            </a:xfrm>
            <a:solidFill>
              <a:srgbClr val="FFFFFF"/>
            </a:solidFill>
          </xdr:grpSpPr>
          <xdr:sp>
            <xdr:nvSpPr>
              <xdr:cNvPr id="71" name="Line 71"/>
              <xdr:cNvSpPr>
                <a:spLocks/>
              </xdr:cNvSpPr>
            </xdr:nvSpPr>
            <xdr:spPr>
              <a:xfrm>
                <a:off x="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2" name="Line 72"/>
              <xdr:cNvSpPr>
                <a:spLocks/>
              </xdr:cNvSpPr>
            </xdr:nvSpPr>
            <xdr:spPr>
              <a:xfrm>
                <a:off x="1995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3" name="Line 73"/>
              <xdr:cNvSpPr>
                <a:spLocks/>
              </xdr:cNvSpPr>
            </xdr:nvSpPr>
            <xdr:spPr>
              <a:xfrm>
                <a:off x="0" y="19860"/>
                <a:ext cx="20025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  <xdr:grpSp>
        <xdr:nvGrpSpPr>
          <xdr:cNvPr id="74" name="Group 74"/>
          <xdr:cNvGrpSpPr>
            <a:grpSpLocks/>
          </xdr:cNvGrpSpPr>
        </xdr:nvGrpSpPr>
        <xdr:grpSpPr>
          <a:xfrm>
            <a:off x="-1037" y="135"/>
            <a:ext cx="4265" cy="19865"/>
            <a:chOff x="0" y="0"/>
            <a:chExt cx="20254" cy="20000"/>
          </a:xfrm>
          <a:solidFill>
            <a:srgbClr val="FFFFFF"/>
          </a:solidFill>
        </xdr:grpSpPr>
        <xdr:grpSp>
          <xdr:nvGrpSpPr>
            <xdr:cNvPr id="75" name="Group 75"/>
            <xdr:cNvGrpSpPr>
              <a:grpSpLocks/>
            </xdr:cNvGrpSpPr>
          </xdr:nvGrpSpPr>
          <xdr:grpSpPr>
            <a:xfrm>
              <a:off x="0" y="0"/>
              <a:ext cx="10147" cy="19455"/>
              <a:chOff x="0" y="0"/>
              <a:chExt cx="20292" cy="20000"/>
            </a:xfrm>
            <a:solidFill>
              <a:srgbClr val="FFFFFF"/>
            </a:solidFill>
          </xdr:grpSpPr>
          <xdr:sp>
            <xdr:nvSpPr>
              <xdr:cNvPr id="76" name="Line 76"/>
              <xdr:cNvSpPr>
                <a:spLocks/>
              </xdr:cNvSpPr>
            </xdr:nvSpPr>
            <xdr:spPr>
              <a:xfrm>
                <a:off x="0" y="0"/>
                <a:ext cx="76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7" name="Line 77"/>
              <xdr:cNvSpPr>
                <a:spLocks/>
              </xdr:cNvSpPr>
            </xdr:nvSpPr>
            <xdr:spPr>
              <a:xfrm>
                <a:off x="20216" y="0"/>
                <a:ext cx="76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78" name="Line 78"/>
              <xdr:cNvSpPr>
                <a:spLocks/>
              </xdr:cNvSpPr>
            </xdr:nvSpPr>
            <xdr:spPr>
              <a:xfrm>
                <a:off x="0" y="19860"/>
                <a:ext cx="20292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  <xdr:grpSp>
          <xdr:nvGrpSpPr>
            <xdr:cNvPr id="79" name="Group 79"/>
            <xdr:cNvGrpSpPr>
              <a:grpSpLocks/>
            </xdr:cNvGrpSpPr>
          </xdr:nvGrpSpPr>
          <xdr:grpSpPr>
            <a:xfrm>
              <a:off x="10107" y="545"/>
              <a:ext cx="10147" cy="19455"/>
              <a:chOff x="0" y="0"/>
              <a:chExt cx="20025" cy="20000"/>
            </a:xfrm>
            <a:solidFill>
              <a:srgbClr val="FFFFFF"/>
            </a:solidFill>
          </xdr:grpSpPr>
          <xdr:sp>
            <xdr:nvSpPr>
              <xdr:cNvPr id="80" name="Line 80"/>
              <xdr:cNvSpPr>
                <a:spLocks/>
              </xdr:cNvSpPr>
            </xdr:nvSpPr>
            <xdr:spPr>
              <a:xfrm>
                <a:off x="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1" name="Line 81"/>
              <xdr:cNvSpPr>
                <a:spLocks/>
              </xdr:cNvSpPr>
            </xdr:nvSpPr>
            <xdr:spPr>
              <a:xfrm>
                <a:off x="19950" y="0"/>
                <a:ext cx="75" cy="2000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  <xdr:sp>
            <xdr:nvSpPr>
              <xdr:cNvPr id="82" name="Line 82"/>
              <xdr:cNvSpPr>
                <a:spLocks/>
              </xdr:cNvSpPr>
            </xdr:nvSpPr>
            <xdr:spPr>
              <a:xfrm>
                <a:off x="0" y="19860"/>
                <a:ext cx="20025" cy="140"/>
              </a:xfrm>
              <a:prstGeom prst="line">
                <a:avLst/>
              </a:prstGeom>
              <a:noFill/>
              <a:ln w="12700" cmpd="sng">
                <a:solidFill>
                  <a:srgbClr val="000000"/>
                </a:solidFill>
                <a:headEnd type="none"/>
                <a:tailEnd type="none"/>
              </a:ln>
            </xdr:spPr>
            <xdr:txBody>
              <a:bodyPr vertOverflow="clip" wrap="square"/>
              <a:p>
                <a:pPr algn="l">
                  <a:defRPr/>
                </a:pPr>
                <a:r>
                  <a:rPr lang="en-US" cap="none" u="none" baseline="0">
                    <a:latin typeface="Arial"/>
                    <a:ea typeface="Arial"/>
                    <a:cs typeface="Arial"/>
                  </a:rPr>
                  <a:t/>
                </a:r>
              </a:p>
            </xdr:txBody>
          </xdr:sp>
        </xdr:grpSp>
      </xdr:grpSp>
    </xdr:grpSp>
    <xdr:clientData/>
  </xdr:twoCellAnchor>
  <xdr:twoCellAnchor>
    <xdr:from>
      <xdr:col>2</xdr:col>
      <xdr:colOff>1019175</xdr:colOff>
      <xdr:row>3</xdr:row>
      <xdr:rowOff>9525</xdr:rowOff>
    </xdr:from>
    <xdr:to>
      <xdr:col>3</xdr:col>
      <xdr:colOff>76200</xdr:colOff>
      <xdr:row>4</xdr:row>
      <xdr:rowOff>104775</xdr:rowOff>
    </xdr:to>
    <xdr:sp>
      <xdr:nvSpPr>
        <xdr:cNvPr id="83" name="Text 1"/>
        <xdr:cNvSpPr txBox="1">
          <a:spLocks noChangeArrowheads="1"/>
        </xdr:cNvSpPr>
      </xdr:nvSpPr>
      <xdr:spPr>
        <a:xfrm>
          <a:off x="1638300" y="495300"/>
          <a:ext cx="2676525" cy="2571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27432" rIns="36576" bIns="0"/>
        <a:p>
          <a:pPr algn="ctr">
            <a:defRPr/>
          </a:pPr>
          <a:r>
            <a:rPr lang="en-US" cap="none" sz="14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FLUX DE NUMERAR</a:t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malina.albinaru\Desktop\Registru%20de%20evidenta%20fiscala%20%2012%20luni%20%20I%20%202017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O:\CJobs\40164_YUKOS\Data\ds\AZP-model-v12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himcomplex-my.sharepoint.com/Clients\Audit\Herv&#233;\Damen\June%20LR\IASDamen%20last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Jobs\40600_Arkema_Prefeasibility\Data\Florence\Financial%20Model\Raw%20Material%20Netback%20Price%20to%20KSA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Audit%202012\Kemna\Kemna%20-%20december%202012\#232\#232_CSIM.xlsx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My%20Documents\BILANT%202010\Cortubi%202010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1\Clients%20(New)\Documente\Situatii%20inchidere%20luna\2005\02%20Februarie\Amortizare%2002.2005\NOCA0205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MISC%20DATA\Caprolactam\40283_Tabs_3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Alin\Local%20Settings\Temporary%20Internet%20Files\Content.IE5\1EF9T2N6\Arpechim\Older\2009%20JOB's\Deva,%20str.%20Depozitelor,%20cladire%20birouri\valuati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CJobs\40776_Oltchim_Feasibility_Study\Data\Financial%20Model\Sohar%20EDC%20Model_BaseCase_TOCLIENT_UPDATE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Documents%20and%20Settings\rgreen1\My%20Documents\Book1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N:\Jobs\40600_Arkema_Prefeasibility\Data\Sandrine_Cost%20Competitiveness\Competitiveness%20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1\Clients%20(New)\Clients\Audit\Adriana\Operacenter\Operacenter%20II\Reports%2031%2012%2003\IAS%20Spreadsheet%202003%20Opera%20Center%20II%20final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2\Clients\Clients\Audit\Adriana\Siveco%20Romania%20and%20Danel\2002\Reports\final\IAS%20SPREADSHEET%20SIVECO%202002%2011%20march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himcomplex-my.sharepoint.com/Clients\Audit\Herv&#233;\Damen\June%20LR\IAS%20Dame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2\Clients\Clients\Audit\Alina%20H\Luxten\2001\LLC\IAS%20financials\IAS%20LLC%2001%2025.04.02%20with%20def%20tax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https://chimcomplex-my.sharepoint.com/Documents%20and%20Settings\02\Local%20Settings\Temporary%20Internet%20Files\OLK16\F3%2050%20Consolidare%2031%2012%202011.xlsx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1\Clients%20(New)\Documents%20and%20Settings\ibulai\My%20Documents\My%20clients\Damen\2006\Interim\RATIOS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Z:\Users\AncaM\Documents\Heinrig%20Filiala\Copy%20of%20Reporting%20Package%202013_HEINRIG%20FILIALA.xlsx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Robucfsr01\Clients%20(New)\Documents%20and%20Settings\cmanta\My%20Documents\KTA\Clients\PA&amp;CO\ITS\General\bal%20its\TB%202004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M:\Jobs\00355_Aramco_workorder_5\Common\Tabs%20II%20-%204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mpozit profit "/>
      <sheetName val="Impozit amanat "/>
      <sheetName val="Cont rezultate"/>
      <sheetName val="VANZARE ACTIVE  (2)"/>
      <sheetName val="bonificatii"/>
      <sheetName val="SUME V SI C"/>
      <sheetName val="7814"/>
      <sheetName val="7814   12  luni fiscal venituri"/>
      <sheetName val="7812-00"/>
      <sheetName val="7813-00"/>
      <sheetName val="1171-fisa cont"/>
      <sheetName val="1174-fisa cont "/>
      <sheetName val="Chelt.nedeductibile"/>
      <sheetName val="6581-00"/>
      <sheetName val="6583-00"/>
      <sheetName val="6588-00"/>
      <sheetName val=" chelt soc 2017"/>
      <sheetName val="Pierderi produse"/>
      <sheetName val="6588-01"/>
      <sheetName val="6588-02"/>
      <sheetName val=" Chelt. protocol"/>
      <sheetName val="Chelt.spons-2017  12   luni"/>
      <sheetName val="Chelt.sponso 12 luni _2017"/>
      <sheetName val="Amortizare fiscala"/>
      <sheetName val="6814"/>
      <sheetName val="654"/>
      <sheetName val="8 martie"/>
      <sheetName val="Taxe si contrib as prof"/>
      <sheetName val="666"/>
      <sheetName val="Servicii  consultanta din 628 "/>
      <sheetName val="Ch.combustibil"/>
      <sheetName val="1177-fisa cont"/>
      <sheetName val="Sheet1"/>
      <sheetName val="1171"/>
      <sheetName val="1171-componenta sold"/>
      <sheetName val="Sheet4"/>
      <sheetName val="SIT DEP  2017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ront Sheet"/>
      <sheetName val="Process Flow &amp; Summary"/>
      <sheetName val="Factors Sheet"/>
      <sheetName val="New-Base"/>
      <sheetName val="Price Set"/>
      <sheetName val="BaseCase"/>
      <sheetName val="ExistingEthylene"/>
      <sheetName val="ExistingEPS"/>
      <sheetName val="Styrene"/>
      <sheetName val="LDPE"/>
      <sheetName val="NewCase"/>
      <sheetName val="NewCracker"/>
      <sheetName val="NewLDPE"/>
      <sheetName val="NewEPS"/>
      <sheetName val="NewStyrene"/>
      <sheetName val="HD&amp;LLDPE"/>
      <sheetName val="GPPS"/>
      <sheetName val="PP"/>
      <sheetName val="Sales Olefins"/>
      <sheetName val="Sales PP"/>
      <sheetName val="Sales Styrene"/>
      <sheetName val="Sales LDPE"/>
      <sheetName val="Sales EPS"/>
      <sheetName val="Sales GPPS"/>
      <sheetName val="Sales LLDPE"/>
      <sheetName val="Sales HDPE"/>
      <sheetName val="Process Yields"/>
      <sheetName val="NewCrackerYields"/>
      <sheetName val="Labour Requirements"/>
      <sheetName val="Labour Costs"/>
      <sheetName val="Utility Requirements"/>
      <sheetName val="Utility Costs"/>
      <sheetName val="Inflation"/>
      <sheetName val="Capital Expenditure"/>
      <sheetName val="Working Capital"/>
      <sheetName val="Packag, Frt, Mkt Fee &amp; Tariffs"/>
      <sheetName val="Conversions &amp; Other Prices"/>
      <sheetName val="LLDPE-not_used"/>
      <sheetName val="Front_Sheet"/>
      <sheetName val="Process_Flow_&amp;_Summary"/>
      <sheetName val="Factors_Sheet"/>
      <sheetName val="Price_Set"/>
      <sheetName val="Sales_Olefins"/>
      <sheetName val="Sales_PP"/>
      <sheetName val="Sales_Styrene"/>
      <sheetName val="Sales_LDPE"/>
      <sheetName val="Sales_EPS"/>
      <sheetName val="Sales_GPPS"/>
      <sheetName val="Sales_LLDPE"/>
      <sheetName val="Sales_HDPE"/>
      <sheetName val="Process_Yields"/>
      <sheetName val="Labour_Requirements"/>
      <sheetName val="Labour_Costs"/>
      <sheetName val="Utility_Requirements"/>
      <sheetName val="Utility_Costs"/>
      <sheetName val="Capital_Expenditure"/>
      <sheetName val="Working_Capital"/>
      <sheetName val="Packag,_Frt,_Mkt_Fee_&amp;_Tariffs"/>
      <sheetName val="Conversions_&amp;_Other_Prices"/>
      <sheetName val="Front_Sheet1"/>
      <sheetName val="Process_Flow_&amp;_Summary1"/>
      <sheetName val="Factors_Sheet1"/>
      <sheetName val="Price_Set1"/>
      <sheetName val="Sales_Olefins1"/>
      <sheetName val="Sales_PP1"/>
      <sheetName val="Sales_Styrene1"/>
      <sheetName val="Sales_LDPE1"/>
      <sheetName val="Sales_EPS1"/>
      <sheetName val="Sales_GPPS1"/>
      <sheetName val="Sales_LLDPE1"/>
      <sheetName val="Sales_HDPE1"/>
      <sheetName val="Process_Yields1"/>
      <sheetName val="Labour_Requirements1"/>
      <sheetName val="Labour_Costs1"/>
      <sheetName val="Utility_Requirements1"/>
      <sheetName val="Utility_Costs1"/>
      <sheetName val="Capital_Expenditure1"/>
      <sheetName val="Working_Capital1"/>
      <sheetName val="Packag,_Frt,_Mkt_Fee_&amp;_Tariffs1"/>
      <sheetName val="Conversions_&amp;_Other_Prices1"/>
      <sheetName val="Front_Sheet2"/>
      <sheetName val="Process_Flow_&amp;_Summary2"/>
      <sheetName val="Factors_Sheet2"/>
      <sheetName val="Price_Set2"/>
      <sheetName val="Sales_Olefins2"/>
      <sheetName val="Sales_PP2"/>
      <sheetName val="Sales_Styrene2"/>
      <sheetName val="Sales_LDPE2"/>
      <sheetName val="Sales_EPS2"/>
      <sheetName val="Sales_GPPS2"/>
      <sheetName val="Sales_LLDPE2"/>
      <sheetName val="Sales_HDPE2"/>
      <sheetName val="Process_Yields2"/>
      <sheetName val="Labour_Requirements2"/>
      <sheetName val="Labour_Costs2"/>
      <sheetName val="Utility_Requirements2"/>
      <sheetName val="Utility_Costs2"/>
      <sheetName val="Capital_Expenditure2"/>
      <sheetName val="Working_Capital2"/>
      <sheetName val="Packag,_Frt,_Mkt_Fee_&amp;_Tariffs2"/>
      <sheetName val="Conversions_&amp;_Other_Prices2"/>
      <sheetName val="Front_Sheet3"/>
      <sheetName val="Process_Flow_&amp;_Summary3"/>
      <sheetName val="Factors_Sheet3"/>
      <sheetName val="Price_Set3"/>
      <sheetName val="Sales_Olefins3"/>
      <sheetName val="Sales_PP3"/>
      <sheetName val="Sales_Styrene3"/>
      <sheetName val="Sales_LDPE3"/>
      <sheetName val="Sales_EPS3"/>
      <sheetName val="Sales_GPPS3"/>
      <sheetName val="Sales_LLDPE3"/>
      <sheetName val="Sales_HDPE3"/>
      <sheetName val="Process_Yields3"/>
      <sheetName val="Labour_Requirements3"/>
      <sheetName val="Labour_Costs3"/>
      <sheetName val="Utility_Requirements3"/>
      <sheetName val="Utility_Costs3"/>
      <sheetName val="Capital_Expenditure3"/>
      <sheetName val="Working_Capital3"/>
      <sheetName val="Packag,_Frt,_Mkt_Fee_&amp;_Tariffs3"/>
      <sheetName val="Conversions_&amp;_Other_Prices3"/>
      <sheetName val="Front_Sheet4"/>
      <sheetName val="Process_Flow_&amp;_Summary4"/>
      <sheetName val="Factors_Sheet4"/>
      <sheetName val="Price_Set4"/>
      <sheetName val="Sales_Olefins4"/>
      <sheetName val="Sales_PP4"/>
      <sheetName val="Sales_Styrene4"/>
      <sheetName val="Sales_LDPE4"/>
      <sheetName val="Sales_EPS4"/>
      <sheetName val="Sales_GPPS4"/>
      <sheetName val="Sales_LLDPE4"/>
      <sheetName val="Sales_HDPE4"/>
      <sheetName val="Process_Yields4"/>
      <sheetName val="Labour_Requirements4"/>
      <sheetName val="Labour_Costs4"/>
      <sheetName val="Utility_Requirements4"/>
      <sheetName val="Utility_Costs4"/>
      <sheetName val="Capital_Expenditure4"/>
      <sheetName val="Working_Capital4"/>
      <sheetName val="Packag,_Frt,_Mkt_Fee_&amp;_Tariffs4"/>
      <sheetName val="Conversions_&amp;_Other_Prices4"/>
      <sheetName val="Front_Sheet5"/>
      <sheetName val="Process_Flow_&amp;_Summary5"/>
      <sheetName val="Factors_Sheet5"/>
      <sheetName val="Price_Set5"/>
      <sheetName val="Sales_Olefins5"/>
      <sheetName val="Sales_PP5"/>
      <sheetName val="Sales_Styrene5"/>
      <sheetName val="Sales_LDPE5"/>
      <sheetName val="Sales_EPS5"/>
      <sheetName val="Sales_GPPS5"/>
      <sheetName val="Sales_LLDPE5"/>
      <sheetName val="Sales_HDPE5"/>
      <sheetName val="Process_Yields5"/>
      <sheetName val="Labour_Requirements5"/>
      <sheetName val="Labour_Costs5"/>
      <sheetName val="Utility_Requirements5"/>
      <sheetName val="Utility_Costs5"/>
      <sheetName val="Capital_Expenditure5"/>
      <sheetName val="Working_Capital5"/>
      <sheetName val="Packag,_Frt,_Mkt_Fee_&amp;_Tariffs5"/>
      <sheetName val="Conversions_&amp;_Other_Prices5"/>
      <sheetName val="Front_Sheet8"/>
      <sheetName val="Process_Flow_&amp;_Summary8"/>
      <sheetName val="Factors_Sheet8"/>
      <sheetName val="Price_Set8"/>
      <sheetName val="Sales_Olefins8"/>
      <sheetName val="Sales_PP8"/>
      <sheetName val="Sales_Styrene8"/>
      <sheetName val="Sales_LDPE8"/>
      <sheetName val="Sales_EPS8"/>
      <sheetName val="Sales_GPPS8"/>
      <sheetName val="Sales_LLDPE8"/>
      <sheetName val="Sales_HDPE8"/>
      <sheetName val="Process_Yields8"/>
      <sheetName val="Labour_Requirements8"/>
      <sheetName val="Labour_Costs8"/>
      <sheetName val="Utility_Requirements8"/>
      <sheetName val="Utility_Costs8"/>
      <sheetName val="Capital_Expenditure8"/>
      <sheetName val="Working_Capital8"/>
      <sheetName val="Packag,_Frt,_Mkt_Fee_&amp;_Tariffs8"/>
      <sheetName val="Conversions_&amp;_Other_Prices8"/>
      <sheetName val="Front_Sheet6"/>
      <sheetName val="Process_Flow_&amp;_Summary6"/>
      <sheetName val="Factors_Sheet6"/>
      <sheetName val="Price_Set6"/>
      <sheetName val="Sales_Olefins6"/>
      <sheetName val="Sales_PP6"/>
      <sheetName val="Sales_Styrene6"/>
      <sheetName val="Sales_LDPE6"/>
      <sheetName val="Sales_EPS6"/>
      <sheetName val="Sales_GPPS6"/>
      <sheetName val="Sales_LLDPE6"/>
      <sheetName val="Sales_HDPE6"/>
      <sheetName val="Process_Yields6"/>
      <sheetName val="Labour_Requirements6"/>
      <sheetName val="Labour_Costs6"/>
      <sheetName val="Utility_Requirements6"/>
      <sheetName val="Utility_Costs6"/>
      <sheetName val="Capital_Expenditure6"/>
      <sheetName val="Working_Capital6"/>
      <sheetName val="Packag,_Frt,_Mkt_Fee_&amp;_Tariffs6"/>
      <sheetName val="Conversions_&amp;_Other_Prices6"/>
      <sheetName val="Front_Sheet7"/>
      <sheetName val="Process_Flow_&amp;_Summary7"/>
      <sheetName val="Factors_Sheet7"/>
      <sheetName val="Price_Set7"/>
      <sheetName val="Sales_Olefins7"/>
      <sheetName val="Sales_PP7"/>
      <sheetName val="Sales_Styrene7"/>
      <sheetName val="Sales_LDPE7"/>
      <sheetName val="Sales_EPS7"/>
      <sheetName val="Sales_GPPS7"/>
      <sheetName val="Sales_LLDPE7"/>
      <sheetName val="Sales_HDPE7"/>
      <sheetName val="Process_Yields7"/>
      <sheetName val="Labour_Requirements7"/>
      <sheetName val="Labour_Costs7"/>
      <sheetName val="Utility_Requirements7"/>
      <sheetName val="Utility_Costs7"/>
      <sheetName val="Capital_Expenditure7"/>
      <sheetName val="Working_Capital7"/>
      <sheetName val="Packag,_Frt,_Mkt_Fee_&amp;_Tariffs7"/>
      <sheetName val="Conversions_&amp;_Other_Prices7"/>
      <sheetName val="Front_Sheet9"/>
      <sheetName val="Process_Flow_&amp;_Summary9"/>
      <sheetName val="Factors_Sheet9"/>
      <sheetName val="Price_Set9"/>
      <sheetName val="Sales_Olefins9"/>
      <sheetName val="Sales_PP9"/>
      <sheetName val="Sales_Styrene9"/>
      <sheetName val="Sales_LDPE9"/>
      <sheetName val="Sales_EPS9"/>
      <sheetName val="Sales_GPPS9"/>
      <sheetName val="Sales_LLDPE9"/>
      <sheetName val="Sales_HDPE9"/>
      <sheetName val="Process_Yields9"/>
      <sheetName val="Labour_Requirements9"/>
      <sheetName val="Labour_Costs9"/>
      <sheetName val="Utility_Requirements9"/>
      <sheetName val="Utility_Costs9"/>
      <sheetName val="Capital_Expenditure9"/>
      <sheetName val="Working_Capital9"/>
      <sheetName val="Packag,_Frt,_Mkt_Fee_&amp;_Tariffs9"/>
      <sheetName val="Conversions_&amp;_Other_Prices9"/>
      <sheetName val="Front_Sheet10"/>
      <sheetName val="Process_Flow_&amp;_Summary10"/>
      <sheetName val="Factors_Sheet10"/>
      <sheetName val="Price_Set10"/>
      <sheetName val="Sales_Olefins10"/>
      <sheetName val="Sales_PP10"/>
      <sheetName val="Sales_Styrene10"/>
      <sheetName val="Sales_LDPE10"/>
      <sheetName val="Sales_EPS10"/>
      <sheetName val="Sales_GPPS10"/>
      <sheetName val="Sales_LLDPE10"/>
      <sheetName val="Sales_HDPE10"/>
      <sheetName val="Process_Yields10"/>
      <sheetName val="Labour_Requirements10"/>
      <sheetName val="Labour_Costs10"/>
      <sheetName val="Utility_Requirements10"/>
      <sheetName val="Utility_Costs10"/>
      <sheetName val="Capital_Expenditure10"/>
      <sheetName val="Working_Capital10"/>
      <sheetName val="Packag,_Frt,_Mkt_Fee_&amp;_Tariff10"/>
      <sheetName val="Conversions_&amp;_Other_Prices10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ASDamen last"/>
      <sheetName val="IASDamen_last"/>
      <sheetName val="IASDamen_last1"/>
      <sheetName val="IASDamen_last2"/>
      <sheetName val="IASDamen_last3"/>
      <sheetName val="IASDamen_last4"/>
      <sheetName val="IASDamen_last5"/>
      <sheetName val="IASDamen_last6"/>
      <sheetName val="IASDamen_last7"/>
      <sheetName val="IASDamen_last8"/>
      <sheetName val="IASDamen_last9"/>
      <sheetName val="IASDamen_last10"/>
      <sheetName val="IASDamen_last13"/>
      <sheetName val="IASDamen_last11"/>
      <sheetName val="IASDamen_last12"/>
      <sheetName val="IASDamen_last14"/>
    </sheetNames>
    <definedNames>
      <definedName name="enterAje"/>
    </defined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Netback Price"/>
      <sheetName val="Netback_Price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TB"/>
      <sheetName val="Land detail"/>
      <sheetName val="situatie(PBC)"/>
      <sheetName val="aging 232_1212"/>
      <sheetName val="Aging"/>
      <sheetName val="summary"/>
      <sheetName val="hotarari"/>
      <sheetName val="terenuri ramase in 232"/>
      <sheetName val="0-Basic"/>
      <sheetName val="Land_detail"/>
      <sheetName val="aging_232_1212"/>
      <sheetName val="terenuri_ramase_in_232"/>
    </sheetNames>
    <sheetDataSet>
      <sheetData sheetId="1">
        <row r="1">
          <cell r="AM1">
            <v>4.2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Bilant"/>
      <sheetName val="Active_imob."/>
      <sheetName val="balanta"/>
      <sheetName val="Bilant IV"/>
      <sheetName val="Profit"/>
      <sheetName val="Nota_ex"/>
      <sheetName val="Coperta note"/>
      <sheetName val="Fluxuri de trez"/>
      <sheetName val="Sit_cap_curent"/>
      <sheetName val="Sit_cap_precedent"/>
      <sheetName val="Nota 1"/>
      <sheetName val="Nota 2"/>
      <sheetName val="Nota 3"/>
      <sheetName val="Nota 4"/>
      <sheetName val="Nota 5"/>
      <sheetName val="Nota 6"/>
      <sheetName val="Nota 7"/>
      <sheetName val="Nota 8 "/>
      <sheetName val="Nota 9"/>
      <sheetName val="Nota 10"/>
      <sheetName val="Anexa 10"/>
      <sheetName val="Raport"/>
      <sheetName val="Raport (el)"/>
      <sheetName val="Raport (ea) "/>
      <sheetName val="PV"/>
      <sheetName val="Date firma"/>
      <sheetName val="Active_imob_"/>
      <sheetName val="Bilant_IV"/>
      <sheetName val="Coperta_note"/>
      <sheetName val="Fluxuri_de_trez"/>
      <sheetName val="Nota_1"/>
      <sheetName val="Nota_2"/>
      <sheetName val="Nota_3"/>
      <sheetName val="Nota_4"/>
      <sheetName val="Nota_5"/>
      <sheetName val="Nota_6"/>
      <sheetName val="Nota_7"/>
      <sheetName val="Nota_8_"/>
      <sheetName val="Nota_9"/>
      <sheetName val="Nota_10"/>
      <sheetName val="Anexa_10"/>
      <sheetName val="Raport_(el)"/>
      <sheetName val="Raport_(ea)_"/>
      <sheetName val="Date_firma"/>
    </sheetNames>
    <sheetDataSet>
      <sheetData sheetId="2">
        <row r="1">
          <cell r="A1">
            <v>1</v>
          </cell>
        </row>
      </sheetData>
    </sheetDataSet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NOCA0205"/>
      <sheetName val="NOCA0205 (2)"/>
      <sheetName val="NOCA0205_(2)"/>
      <sheetName val="NOCA0205_(2)1"/>
      <sheetName val="NOCA0205_(2)2"/>
      <sheetName val="NOCA0205_(2)3"/>
      <sheetName val="NOCA0205_(2)4"/>
      <sheetName val="NOCA0205_(2)7"/>
      <sheetName val="NOCA0205_(2)5"/>
      <sheetName val="NOCA0205_(2)6"/>
      <sheetName val="NOCA0205_(2)8"/>
      <sheetName val="NOCA0205_(2)9"/>
    </sheetNames>
    <sheetDataSet>
      <sheetData sheetId="0">
        <row r="1">
          <cell r="A1" t="str">
            <v>SECT</v>
          </cell>
          <cell r="B1" t="str">
            <v>DENS</v>
          </cell>
          <cell r="C1" t="str">
            <v>NRM</v>
          </cell>
          <cell r="D1" t="str">
            <v>VI</v>
          </cell>
          <cell r="E1" t="str">
            <v>FILLER</v>
          </cell>
          <cell r="F1" t="str">
            <v>AMLU</v>
          </cell>
          <cell r="G1" t="str">
            <v>DIF</v>
          </cell>
          <cell r="H1" t="str">
            <v>AMDIF</v>
          </cell>
          <cell r="I1" t="str">
            <v>FIL</v>
          </cell>
          <cell r="J1" t="str">
            <v>AMAN</v>
          </cell>
          <cell r="K1" t="str">
            <v>AMEFC</v>
          </cell>
          <cell r="L1" t="str">
            <v>AMEF</v>
          </cell>
          <cell r="M1" t="str">
            <v>FILL</v>
          </cell>
          <cell r="N1" t="str">
            <v>VN</v>
          </cell>
        </row>
        <row r="2">
          <cell r="A2">
            <v>1</v>
          </cell>
          <cell r="B2" t="str">
            <v>CLOROSODICE</v>
          </cell>
          <cell r="C2">
            <v>37</v>
          </cell>
          <cell r="D2">
            <v>593787930</v>
          </cell>
          <cell r="E2" t="str">
            <v>|</v>
          </cell>
          <cell r="F2">
            <v>665240</v>
          </cell>
          <cell r="G2">
            <v>0</v>
          </cell>
          <cell r="H2">
            <v>665240</v>
          </cell>
          <cell r="J2">
            <v>1330480</v>
          </cell>
          <cell r="K2">
            <v>582232625</v>
          </cell>
          <cell r="L2">
            <v>21466633</v>
          </cell>
          <cell r="M2" t="str">
            <v>0</v>
          </cell>
          <cell r="N2">
            <v>11555305</v>
          </cell>
        </row>
        <row r="3">
          <cell r="A3">
            <v>2</v>
          </cell>
          <cell r="B3" t="str">
            <v>CLOROSODICE II</v>
          </cell>
          <cell r="C3">
            <v>236</v>
          </cell>
          <cell r="D3">
            <v>251025643803</v>
          </cell>
          <cell r="E3" t="str">
            <v>|</v>
          </cell>
          <cell r="F3">
            <v>381336986</v>
          </cell>
          <cell r="G3">
            <v>0</v>
          </cell>
          <cell r="H3">
            <v>381336986</v>
          </cell>
          <cell r="J3">
            <v>768201359</v>
          </cell>
          <cell r="K3">
            <v>208420229491</v>
          </cell>
          <cell r="L3">
            <v>12974666044</v>
          </cell>
          <cell r="M3" t="str">
            <v>0</v>
          </cell>
          <cell r="N3">
            <v>42605414312</v>
          </cell>
        </row>
        <row r="4">
          <cell r="A4">
            <v>3</v>
          </cell>
          <cell r="B4" t="str">
            <v>OXO I</v>
          </cell>
          <cell r="C4">
            <v>167</v>
          </cell>
          <cell r="D4">
            <v>159930379724</v>
          </cell>
          <cell r="E4" t="str">
            <v>|</v>
          </cell>
          <cell r="F4">
            <v>297158359</v>
          </cell>
          <cell r="G4">
            <v>0</v>
          </cell>
          <cell r="H4">
            <v>297158359</v>
          </cell>
          <cell r="J4">
            <v>594400395</v>
          </cell>
          <cell r="K4">
            <v>142067546362</v>
          </cell>
          <cell r="L4">
            <v>7914393222</v>
          </cell>
          <cell r="M4" t="str">
            <v>0</v>
          </cell>
          <cell r="N4">
            <v>17862833362</v>
          </cell>
        </row>
        <row r="5">
          <cell r="A5">
            <v>4</v>
          </cell>
          <cell r="B5" t="str">
            <v>OXO II</v>
          </cell>
          <cell r="C5">
            <v>119</v>
          </cell>
          <cell r="D5">
            <v>892458419329</v>
          </cell>
          <cell r="E5" t="str">
            <v>|</v>
          </cell>
          <cell r="F5">
            <v>7140943810</v>
          </cell>
          <cell r="G5">
            <v>0</v>
          </cell>
          <cell r="H5">
            <v>7140943810</v>
          </cell>
          <cell r="J5">
            <v>14284201296</v>
          </cell>
          <cell r="K5">
            <v>431209241055</v>
          </cell>
          <cell r="L5">
            <v>186144503481</v>
          </cell>
          <cell r="M5" t="str">
            <v>0</v>
          </cell>
          <cell r="N5">
            <v>461249178274</v>
          </cell>
        </row>
        <row r="6">
          <cell r="A6">
            <v>5</v>
          </cell>
          <cell r="B6" t="str">
            <v>MONOMER I</v>
          </cell>
          <cell r="C6">
            <v>7</v>
          </cell>
          <cell r="D6">
            <v>7363940211</v>
          </cell>
          <cell r="E6" t="str">
            <v>|</v>
          </cell>
          <cell r="F6">
            <v>8236483</v>
          </cell>
          <cell r="G6">
            <v>0</v>
          </cell>
          <cell r="H6">
            <v>8236483</v>
          </cell>
          <cell r="J6">
            <v>16472966</v>
          </cell>
          <cell r="K6">
            <v>5854683322</v>
          </cell>
          <cell r="L6">
            <v>214148558</v>
          </cell>
          <cell r="M6" t="str">
            <v>0</v>
          </cell>
          <cell r="N6">
            <v>1509256889</v>
          </cell>
        </row>
        <row r="7">
          <cell r="A7">
            <v>6</v>
          </cell>
          <cell r="B7" t="str">
            <v>MONOMER II</v>
          </cell>
          <cell r="C7">
            <v>155</v>
          </cell>
          <cell r="D7">
            <v>111525110438</v>
          </cell>
          <cell r="E7" t="str">
            <v>|</v>
          </cell>
          <cell r="F7">
            <v>544679749</v>
          </cell>
          <cell r="G7">
            <v>0</v>
          </cell>
          <cell r="H7">
            <v>544679749</v>
          </cell>
          <cell r="J7">
            <v>1089359501</v>
          </cell>
          <cell r="K7">
            <v>58178293620</v>
          </cell>
          <cell r="L7">
            <v>14316707847</v>
          </cell>
          <cell r="M7" t="str">
            <v>0</v>
          </cell>
          <cell r="N7">
            <v>53346816818</v>
          </cell>
        </row>
        <row r="8">
          <cell r="A8">
            <v>7</v>
          </cell>
          <cell r="B8" t="str">
            <v>P V C  I</v>
          </cell>
          <cell r="C8">
            <v>175</v>
          </cell>
          <cell r="D8">
            <v>117950217194</v>
          </cell>
          <cell r="E8" t="str">
            <v>|</v>
          </cell>
          <cell r="F8">
            <v>225911480</v>
          </cell>
          <cell r="G8">
            <v>0</v>
          </cell>
          <cell r="H8">
            <v>225911480</v>
          </cell>
          <cell r="J8">
            <v>451822960</v>
          </cell>
          <cell r="K8">
            <v>82885422147</v>
          </cell>
          <cell r="L8">
            <v>12386088668</v>
          </cell>
          <cell r="M8" t="str">
            <v>0</v>
          </cell>
          <cell r="N8">
            <v>35064795047</v>
          </cell>
        </row>
        <row r="9">
          <cell r="A9">
            <v>8</v>
          </cell>
          <cell r="B9" t="str">
            <v>P V C  II</v>
          </cell>
          <cell r="C9">
            <v>438</v>
          </cell>
          <cell r="D9">
            <v>242125172262</v>
          </cell>
          <cell r="E9" t="str">
            <v>|</v>
          </cell>
          <cell r="F9">
            <v>739926045</v>
          </cell>
          <cell r="G9">
            <v>0</v>
          </cell>
          <cell r="H9">
            <v>739926045</v>
          </cell>
          <cell r="J9">
            <v>1475748091</v>
          </cell>
          <cell r="K9">
            <v>160837352785</v>
          </cell>
          <cell r="L9">
            <v>17167132595</v>
          </cell>
          <cell r="M9" t="str">
            <v>0</v>
          </cell>
          <cell r="N9">
            <v>81287819477</v>
          </cell>
        </row>
        <row r="10">
          <cell r="A10">
            <v>9</v>
          </cell>
          <cell r="B10" t="str">
            <v>HCH+IZOMERI</v>
          </cell>
          <cell r="C10">
            <v>2</v>
          </cell>
          <cell r="D10">
            <v>90011455</v>
          </cell>
          <cell r="E10" t="str">
            <v>|</v>
          </cell>
          <cell r="F10">
            <v>0</v>
          </cell>
          <cell r="G10">
            <v>0</v>
          </cell>
          <cell r="H10">
            <v>0</v>
          </cell>
          <cell r="J10">
            <v>0</v>
          </cell>
          <cell r="K10">
            <v>90011455</v>
          </cell>
          <cell r="L10">
            <v>0</v>
          </cell>
          <cell r="M10" t="str">
            <v>0</v>
          </cell>
          <cell r="N10">
            <v>0</v>
          </cell>
        </row>
        <row r="11">
          <cell r="A11">
            <v>10</v>
          </cell>
          <cell r="B11" t="str">
            <v>PRODUSI CLORURATI</v>
          </cell>
          <cell r="C11">
            <v>309</v>
          </cell>
          <cell r="D11">
            <v>88326172030</v>
          </cell>
          <cell r="E11" t="str">
            <v>|</v>
          </cell>
          <cell r="F11">
            <v>181725038</v>
          </cell>
          <cell r="G11">
            <v>0</v>
          </cell>
          <cell r="H11">
            <v>181725038</v>
          </cell>
          <cell r="J11">
            <v>363450076</v>
          </cell>
          <cell r="K11">
            <v>67656417209</v>
          </cell>
          <cell r="L11">
            <v>4952181355</v>
          </cell>
          <cell r="M11" t="str">
            <v>0</v>
          </cell>
          <cell r="N11">
            <v>20669754821</v>
          </cell>
        </row>
        <row r="12">
          <cell r="A12">
            <v>11</v>
          </cell>
          <cell r="B12" t="str">
            <v>TIOCOLI PEST. II</v>
          </cell>
          <cell r="C12">
            <v>35</v>
          </cell>
          <cell r="D12">
            <v>9369276298</v>
          </cell>
          <cell r="E12" t="str">
            <v>|</v>
          </cell>
          <cell r="F12">
            <v>11812163</v>
          </cell>
          <cell r="G12">
            <v>0</v>
          </cell>
          <cell r="H12">
            <v>11812163</v>
          </cell>
          <cell r="J12">
            <v>23624326</v>
          </cell>
          <cell r="K12">
            <v>7828640959</v>
          </cell>
          <cell r="L12">
            <v>331001654</v>
          </cell>
          <cell r="M12" t="str">
            <v>0</v>
          </cell>
          <cell r="N12">
            <v>1540635339</v>
          </cell>
        </row>
        <row r="13">
          <cell r="A13">
            <v>12</v>
          </cell>
          <cell r="B13" t="str">
            <v>PROPENOXID</v>
          </cell>
          <cell r="C13">
            <v>170</v>
          </cell>
          <cell r="D13">
            <v>321386134858</v>
          </cell>
          <cell r="E13" t="str">
            <v>|</v>
          </cell>
          <cell r="F13">
            <v>1413995384</v>
          </cell>
          <cell r="G13">
            <v>0</v>
          </cell>
          <cell r="H13">
            <v>1413995384</v>
          </cell>
          <cell r="J13">
            <v>2828686887</v>
          </cell>
          <cell r="K13">
            <v>140207862416</v>
          </cell>
          <cell r="L13">
            <v>17050049766</v>
          </cell>
          <cell r="M13" t="str">
            <v>0</v>
          </cell>
          <cell r="N13">
            <v>181178272442</v>
          </cell>
        </row>
        <row r="14">
          <cell r="A14">
            <v>13</v>
          </cell>
          <cell r="B14" t="str">
            <v>POLICARBONATI  PEST.I</v>
          </cell>
          <cell r="C14">
            <v>140</v>
          </cell>
          <cell r="D14">
            <v>61792433301</v>
          </cell>
          <cell r="E14" t="str">
            <v>|</v>
          </cell>
          <cell r="F14">
            <v>255978098</v>
          </cell>
          <cell r="G14">
            <v>0</v>
          </cell>
          <cell r="H14">
            <v>255978098</v>
          </cell>
          <cell r="J14">
            <v>512278303</v>
          </cell>
          <cell r="K14">
            <v>42326650048</v>
          </cell>
          <cell r="L14">
            <v>6578006278</v>
          </cell>
          <cell r="M14" t="str">
            <v>0</v>
          </cell>
          <cell r="N14">
            <v>19465783253</v>
          </cell>
        </row>
        <row r="15">
          <cell r="A15">
            <v>14</v>
          </cell>
          <cell r="B15" t="str">
            <v>ALFANAFTOLI    PEST.I</v>
          </cell>
          <cell r="C15">
            <v>58</v>
          </cell>
          <cell r="D15">
            <v>76118547886</v>
          </cell>
          <cell r="E15" t="str">
            <v>|</v>
          </cell>
          <cell r="F15">
            <v>477160526</v>
          </cell>
          <cell r="G15">
            <v>0</v>
          </cell>
          <cell r="H15">
            <v>477160526</v>
          </cell>
          <cell r="J15">
            <v>954321054</v>
          </cell>
          <cell r="K15">
            <v>55546431224</v>
          </cell>
          <cell r="L15">
            <v>18608747306</v>
          </cell>
          <cell r="M15" t="str">
            <v>0</v>
          </cell>
          <cell r="N15">
            <v>20572116662</v>
          </cell>
        </row>
        <row r="16">
          <cell r="A16">
            <v>15</v>
          </cell>
          <cell r="B16" t="str">
            <v>BCM+ALCHILAMINE PEST.I</v>
          </cell>
          <cell r="C16">
            <v>82</v>
          </cell>
          <cell r="D16">
            <v>100333354192</v>
          </cell>
          <cell r="E16" t="str">
            <v>|</v>
          </cell>
          <cell r="F16">
            <v>134970243</v>
          </cell>
          <cell r="G16">
            <v>0</v>
          </cell>
          <cell r="H16">
            <v>134970243</v>
          </cell>
          <cell r="J16">
            <v>269940486</v>
          </cell>
          <cell r="K16">
            <v>82901830649</v>
          </cell>
          <cell r="L16">
            <v>3790130560</v>
          </cell>
          <cell r="M16" t="str">
            <v>0</v>
          </cell>
          <cell r="N16">
            <v>17431523543</v>
          </cell>
        </row>
        <row r="17">
          <cell r="A17">
            <v>16</v>
          </cell>
          <cell r="B17" t="str">
            <v>ALCHILENAMINE   PEST.I</v>
          </cell>
          <cell r="C17">
            <v>21</v>
          </cell>
          <cell r="D17">
            <v>74670025806</v>
          </cell>
          <cell r="E17" t="str">
            <v>|</v>
          </cell>
          <cell r="F17">
            <v>21396115</v>
          </cell>
          <cell r="G17">
            <v>0</v>
          </cell>
          <cell r="H17">
            <v>21396115</v>
          </cell>
          <cell r="J17">
            <v>42792232</v>
          </cell>
          <cell r="K17">
            <v>70507677096</v>
          </cell>
          <cell r="L17">
            <v>2117548277</v>
          </cell>
          <cell r="M17" t="str">
            <v>0</v>
          </cell>
          <cell r="N17">
            <v>4162348710</v>
          </cell>
        </row>
        <row r="18">
          <cell r="A18">
            <v>17</v>
          </cell>
          <cell r="B18" t="str">
            <v>METOBEN SI MECLORAN PEST. II</v>
          </cell>
          <cell r="C18">
            <v>67</v>
          </cell>
          <cell r="D18">
            <v>56254560502</v>
          </cell>
          <cell r="E18" t="str">
            <v>|</v>
          </cell>
          <cell r="F18">
            <v>197936994</v>
          </cell>
          <cell r="G18">
            <v>0</v>
          </cell>
          <cell r="H18">
            <v>197936994</v>
          </cell>
          <cell r="J18">
            <v>395873988</v>
          </cell>
          <cell r="K18">
            <v>33436667501</v>
          </cell>
          <cell r="L18">
            <v>5048002317</v>
          </cell>
          <cell r="M18" t="str">
            <v>0</v>
          </cell>
          <cell r="N18">
            <v>22817893001</v>
          </cell>
        </row>
        <row r="19">
          <cell r="A19">
            <v>18</v>
          </cell>
          <cell r="B19" t="str">
            <v>APA OXIGENATA</v>
          </cell>
          <cell r="C19">
            <v>45</v>
          </cell>
          <cell r="D19">
            <v>28295830945</v>
          </cell>
          <cell r="E19" t="str">
            <v>|</v>
          </cell>
          <cell r="F19">
            <v>237370743</v>
          </cell>
          <cell r="G19">
            <v>0</v>
          </cell>
          <cell r="H19">
            <v>237370743</v>
          </cell>
          <cell r="J19">
            <v>474741486</v>
          </cell>
          <cell r="K19">
            <v>20463129507</v>
          </cell>
          <cell r="L19">
            <v>6242530989</v>
          </cell>
          <cell r="M19" t="str">
            <v>0</v>
          </cell>
          <cell r="N19">
            <v>7832701438</v>
          </cell>
        </row>
        <row r="20">
          <cell r="A20">
            <v>20</v>
          </cell>
          <cell r="B20" t="str">
            <v>MECANIC</v>
          </cell>
          <cell r="C20">
            <v>582</v>
          </cell>
          <cell r="D20">
            <v>175135035779</v>
          </cell>
          <cell r="E20" t="str">
            <v>|</v>
          </cell>
          <cell r="F20">
            <v>447004018</v>
          </cell>
          <cell r="G20">
            <v>0</v>
          </cell>
          <cell r="H20">
            <v>447004018</v>
          </cell>
          <cell r="J20">
            <v>896231736</v>
          </cell>
          <cell r="K20">
            <v>120772554209</v>
          </cell>
          <cell r="L20">
            <v>13414293046</v>
          </cell>
          <cell r="M20" t="str">
            <v>0</v>
          </cell>
          <cell r="N20">
            <v>54362481570</v>
          </cell>
        </row>
        <row r="21">
          <cell r="A21">
            <v>21</v>
          </cell>
          <cell r="B21" t="str">
            <v>ELECTRO</v>
          </cell>
          <cell r="C21">
            <v>256</v>
          </cell>
          <cell r="D21">
            <v>67823043167</v>
          </cell>
          <cell r="E21" t="str">
            <v>|</v>
          </cell>
          <cell r="F21">
            <v>77545441</v>
          </cell>
          <cell r="G21">
            <v>0</v>
          </cell>
          <cell r="H21">
            <v>77545441</v>
          </cell>
          <cell r="J21">
            <v>155188458</v>
          </cell>
          <cell r="K21">
            <v>59736005480</v>
          </cell>
          <cell r="L21">
            <v>2139557516</v>
          </cell>
          <cell r="M21" t="str">
            <v>0</v>
          </cell>
          <cell r="N21">
            <v>8087037687</v>
          </cell>
        </row>
        <row r="22">
          <cell r="A22">
            <v>22</v>
          </cell>
          <cell r="B22" t="str">
            <v>A T M</v>
          </cell>
          <cell r="C22">
            <v>99</v>
          </cell>
          <cell r="D22">
            <v>18523268483</v>
          </cell>
          <cell r="E22" t="str">
            <v>|</v>
          </cell>
          <cell r="F22">
            <v>40192426</v>
          </cell>
          <cell r="G22">
            <v>0</v>
          </cell>
          <cell r="H22">
            <v>40192426</v>
          </cell>
          <cell r="J22">
            <v>80457697</v>
          </cell>
          <cell r="K22">
            <v>15177993968</v>
          </cell>
          <cell r="L22">
            <v>1098497881</v>
          </cell>
          <cell r="M22" t="str">
            <v>0</v>
          </cell>
          <cell r="N22">
            <v>3345274515</v>
          </cell>
        </row>
        <row r="23">
          <cell r="A23">
            <v>23</v>
          </cell>
          <cell r="B23" t="str">
            <v>TRANSPORTURI</v>
          </cell>
          <cell r="C23">
            <v>1477</v>
          </cell>
          <cell r="D23">
            <v>581097517578</v>
          </cell>
          <cell r="E23" t="str">
            <v>|</v>
          </cell>
          <cell r="F23">
            <v>1101420142</v>
          </cell>
          <cell r="G23">
            <v>0</v>
          </cell>
          <cell r="H23">
            <v>1101420142</v>
          </cell>
          <cell r="J23">
            <v>2202840284</v>
          </cell>
          <cell r="K23">
            <v>451087211795</v>
          </cell>
          <cell r="L23">
            <v>25532909955</v>
          </cell>
          <cell r="M23" t="str">
            <v>0</v>
          </cell>
          <cell r="N23">
            <v>130010305783</v>
          </cell>
        </row>
        <row r="24">
          <cell r="A24">
            <v>25</v>
          </cell>
          <cell r="B24" t="str">
            <v>UTILITATI TERMO</v>
          </cell>
          <cell r="C24">
            <v>1308</v>
          </cell>
          <cell r="D24">
            <v>750722969564</v>
          </cell>
          <cell r="E24" t="str">
            <v>|</v>
          </cell>
          <cell r="F24">
            <v>1664073245</v>
          </cell>
          <cell r="G24">
            <v>0</v>
          </cell>
          <cell r="H24">
            <v>1664073245</v>
          </cell>
          <cell r="J24">
            <v>3329217739</v>
          </cell>
          <cell r="K24">
            <v>538200246960</v>
          </cell>
          <cell r="L24">
            <v>45804599708</v>
          </cell>
          <cell r="M24" t="str">
            <v>0</v>
          </cell>
          <cell r="N24">
            <v>212522722604</v>
          </cell>
        </row>
        <row r="25">
          <cell r="A25">
            <v>27</v>
          </cell>
          <cell r="B25" t="str">
            <v>M.E.A.</v>
          </cell>
          <cell r="C25">
            <v>12</v>
          </cell>
          <cell r="D25">
            <v>17945997945</v>
          </cell>
          <cell r="E25" t="str">
            <v>|</v>
          </cell>
          <cell r="F25">
            <v>22988008</v>
          </cell>
          <cell r="G25">
            <v>0</v>
          </cell>
          <cell r="H25">
            <v>22988008</v>
          </cell>
          <cell r="J25">
            <v>45976020</v>
          </cell>
          <cell r="K25">
            <v>14345621682</v>
          </cell>
          <cell r="L25">
            <v>731217034</v>
          </cell>
          <cell r="M25" t="str">
            <v>0</v>
          </cell>
          <cell r="N25">
            <v>3600376263</v>
          </cell>
        </row>
        <row r="26">
          <cell r="A26">
            <v>28</v>
          </cell>
          <cell r="B26" t="str">
            <v>CENTRUL DE CERCETARE</v>
          </cell>
          <cell r="C26">
            <v>94</v>
          </cell>
          <cell r="D26">
            <v>37047397894</v>
          </cell>
          <cell r="E26" t="str">
            <v>|</v>
          </cell>
          <cell r="F26">
            <v>83622565</v>
          </cell>
          <cell r="G26">
            <v>0</v>
          </cell>
          <cell r="H26">
            <v>83622565</v>
          </cell>
          <cell r="J26">
            <v>168515508</v>
          </cell>
          <cell r="K26">
            <v>10558401603</v>
          </cell>
          <cell r="L26">
            <v>1368991545</v>
          </cell>
          <cell r="M26" t="str">
            <v>0</v>
          </cell>
          <cell r="N26">
            <v>26488996291</v>
          </cell>
        </row>
        <row r="27">
          <cell r="A27">
            <v>29</v>
          </cell>
          <cell r="B27" t="str">
            <v>CENTRUL DE CALCUL</v>
          </cell>
          <cell r="C27">
            <v>532</v>
          </cell>
          <cell r="D27">
            <v>43298484018</v>
          </cell>
          <cell r="E27" t="str">
            <v>|</v>
          </cell>
          <cell r="F27">
            <v>466696000</v>
          </cell>
          <cell r="G27">
            <v>0</v>
          </cell>
          <cell r="H27">
            <v>466696000</v>
          </cell>
          <cell r="J27">
            <v>933392086</v>
          </cell>
          <cell r="K27">
            <v>22081599301</v>
          </cell>
          <cell r="L27">
            <v>6852215795</v>
          </cell>
          <cell r="M27" t="str">
            <v>0</v>
          </cell>
          <cell r="N27">
            <v>21216884717</v>
          </cell>
        </row>
        <row r="28">
          <cell r="A28">
            <v>31</v>
          </cell>
          <cell r="B28" t="str">
            <v>CAMIN NEFAMILISTI</v>
          </cell>
          <cell r="C28">
            <v>39</v>
          </cell>
          <cell r="D28">
            <v>24539394721</v>
          </cell>
          <cell r="E28" t="str">
            <v>|</v>
          </cell>
          <cell r="F28">
            <v>48430530</v>
          </cell>
          <cell r="G28">
            <v>0</v>
          </cell>
          <cell r="H28">
            <v>48430530</v>
          </cell>
          <cell r="J28">
            <v>96861060</v>
          </cell>
          <cell r="K28">
            <v>8586076837</v>
          </cell>
          <cell r="L28">
            <v>1249068804</v>
          </cell>
          <cell r="M28" t="str">
            <v>0</v>
          </cell>
          <cell r="N28">
            <v>15953317884</v>
          </cell>
        </row>
        <row r="29">
          <cell r="A29">
            <v>32</v>
          </cell>
          <cell r="B29" t="str">
            <v>PROTECTIA MEDIULUI</v>
          </cell>
          <cell r="C29">
            <v>18</v>
          </cell>
          <cell r="D29">
            <v>3813250916</v>
          </cell>
          <cell r="E29" t="str">
            <v>|</v>
          </cell>
          <cell r="F29">
            <v>12338888</v>
          </cell>
          <cell r="G29">
            <v>0</v>
          </cell>
          <cell r="H29">
            <v>12338888</v>
          </cell>
          <cell r="J29">
            <v>24677776</v>
          </cell>
          <cell r="K29">
            <v>1894546797</v>
          </cell>
          <cell r="L29">
            <v>320479846</v>
          </cell>
          <cell r="M29" t="str">
            <v>0</v>
          </cell>
          <cell r="N29">
            <v>1918704119</v>
          </cell>
        </row>
        <row r="30">
          <cell r="A30">
            <v>34</v>
          </cell>
          <cell r="B30" t="str">
            <v>CLOROSODICE III</v>
          </cell>
          <cell r="C30">
            <v>160</v>
          </cell>
          <cell r="D30">
            <v>1553847953211</v>
          </cell>
          <cell r="E30" t="str">
            <v>|</v>
          </cell>
          <cell r="F30">
            <v>12885989192</v>
          </cell>
          <cell r="G30">
            <v>0</v>
          </cell>
          <cell r="H30">
            <v>12885989192</v>
          </cell>
          <cell r="J30">
            <v>25769314835</v>
          </cell>
          <cell r="K30">
            <v>682017440489</v>
          </cell>
          <cell r="L30">
            <v>311737892995</v>
          </cell>
          <cell r="M30" t="str">
            <v>0</v>
          </cell>
          <cell r="N30">
            <v>871830512722</v>
          </cell>
        </row>
        <row r="31">
          <cell r="A31">
            <v>35</v>
          </cell>
          <cell r="B31" t="str">
            <v>CANTINA</v>
          </cell>
          <cell r="C31">
            <v>9</v>
          </cell>
          <cell r="D31">
            <v>6131344219</v>
          </cell>
          <cell r="E31" t="str">
            <v>|</v>
          </cell>
          <cell r="F31">
            <v>12723886</v>
          </cell>
          <cell r="G31">
            <v>0</v>
          </cell>
          <cell r="H31">
            <v>12723886</v>
          </cell>
          <cell r="J31">
            <v>25447804</v>
          </cell>
          <cell r="K31">
            <v>1659328227</v>
          </cell>
          <cell r="L31">
            <v>346108268</v>
          </cell>
          <cell r="M31" t="str">
            <v>0</v>
          </cell>
          <cell r="N31">
            <v>4472015992</v>
          </cell>
        </row>
        <row r="32">
          <cell r="A32">
            <v>36</v>
          </cell>
          <cell r="B32" t="str">
            <v>ADMINISTRATIV</v>
          </cell>
          <cell r="C32">
            <v>804</v>
          </cell>
          <cell r="D32">
            <v>127496568249</v>
          </cell>
          <cell r="E32" t="str">
            <v>|</v>
          </cell>
          <cell r="F32">
            <v>401377866</v>
          </cell>
          <cell r="G32">
            <v>0</v>
          </cell>
          <cell r="H32">
            <v>401377866</v>
          </cell>
          <cell r="J32">
            <v>802755813</v>
          </cell>
          <cell r="K32">
            <v>66039677526</v>
          </cell>
          <cell r="L32">
            <v>12310388550</v>
          </cell>
          <cell r="M32" t="str">
            <v>0</v>
          </cell>
          <cell r="N32">
            <v>61456890723</v>
          </cell>
        </row>
        <row r="33">
          <cell r="A33">
            <v>37</v>
          </cell>
          <cell r="B33" t="str">
            <v>PROT.MUNCII-TOXICOLOGIE</v>
          </cell>
          <cell r="C33">
            <v>51</v>
          </cell>
          <cell r="D33">
            <v>3966860295</v>
          </cell>
          <cell r="E33" t="str">
            <v>|</v>
          </cell>
          <cell r="F33">
            <v>27870868</v>
          </cell>
          <cell r="G33">
            <v>0</v>
          </cell>
          <cell r="H33">
            <v>27870868</v>
          </cell>
          <cell r="J33">
            <v>55741736</v>
          </cell>
          <cell r="K33">
            <v>3255198837</v>
          </cell>
          <cell r="L33">
            <v>724642568</v>
          </cell>
          <cell r="M33" t="str">
            <v>0</v>
          </cell>
          <cell r="N33">
            <v>711661458</v>
          </cell>
        </row>
        <row r="34">
          <cell r="A34">
            <v>38</v>
          </cell>
          <cell r="B34" t="str">
            <v>P.S.I.</v>
          </cell>
          <cell r="C34">
            <v>25</v>
          </cell>
          <cell r="D34">
            <v>6333945085</v>
          </cell>
          <cell r="E34" t="str">
            <v>|</v>
          </cell>
          <cell r="F34">
            <v>7588258</v>
          </cell>
          <cell r="G34">
            <v>0</v>
          </cell>
          <cell r="H34">
            <v>7588258</v>
          </cell>
          <cell r="J34">
            <v>15176517</v>
          </cell>
          <cell r="K34">
            <v>3150250756</v>
          </cell>
          <cell r="L34">
            <v>277675466</v>
          </cell>
          <cell r="M34" t="str">
            <v>0</v>
          </cell>
          <cell r="N34">
            <v>3183694329</v>
          </cell>
        </row>
        <row r="35">
          <cell r="A35">
            <v>39</v>
          </cell>
          <cell r="B35" t="str">
            <v>C.T.C.</v>
          </cell>
          <cell r="C35">
            <v>92</v>
          </cell>
          <cell r="D35">
            <v>42973743076</v>
          </cell>
          <cell r="E35" t="str">
            <v>|</v>
          </cell>
          <cell r="F35">
            <v>290925327</v>
          </cell>
          <cell r="G35">
            <v>0</v>
          </cell>
          <cell r="H35">
            <v>290925327</v>
          </cell>
          <cell r="J35">
            <v>582879956</v>
          </cell>
          <cell r="K35">
            <v>23050620685</v>
          </cell>
          <cell r="L35">
            <v>6385174939</v>
          </cell>
          <cell r="M35" t="str">
            <v>0</v>
          </cell>
          <cell r="N35">
            <v>19923122391</v>
          </cell>
        </row>
        <row r="36">
          <cell r="A36">
            <v>42</v>
          </cell>
          <cell r="B36" t="str">
            <v>DIRECTIA DE INVESTITII - CONSTRUCTII</v>
          </cell>
          <cell r="C36">
            <v>173</v>
          </cell>
          <cell r="D36">
            <v>26334788003</v>
          </cell>
          <cell r="E36" t="str">
            <v>|</v>
          </cell>
          <cell r="F36">
            <v>182428322</v>
          </cell>
          <cell r="G36">
            <v>0</v>
          </cell>
          <cell r="H36">
            <v>182428322</v>
          </cell>
          <cell r="J36">
            <v>379259786</v>
          </cell>
          <cell r="K36">
            <v>16698147406</v>
          </cell>
          <cell r="L36">
            <v>5192318362</v>
          </cell>
          <cell r="M36" t="str">
            <v>0</v>
          </cell>
          <cell r="N36">
            <v>9636640597</v>
          </cell>
        </row>
        <row r="37">
          <cell r="A37">
            <v>44</v>
          </cell>
          <cell r="B37" t="str">
            <v>DIRECTIA INVESTITII -ELECTRO-AMA</v>
          </cell>
          <cell r="C37">
            <v>37</v>
          </cell>
          <cell r="D37">
            <v>5749632236</v>
          </cell>
          <cell r="E37" t="str">
            <v>|</v>
          </cell>
          <cell r="F37">
            <v>27896410</v>
          </cell>
          <cell r="G37">
            <v>0</v>
          </cell>
          <cell r="H37">
            <v>27896410</v>
          </cell>
          <cell r="J37">
            <v>56888946</v>
          </cell>
          <cell r="K37">
            <v>2094344374</v>
          </cell>
          <cell r="L37">
            <v>705018895</v>
          </cell>
          <cell r="M37" t="str">
            <v>0</v>
          </cell>
          <cell r="N37">
            <v>3655287862</v>
          </cell>
        </row>
        <row r="38">
          <cell r="A38">
            <v>49</v>
          </cell>
          <cell r="B38" t="str">
            <v>ANHIDRIDA FTALICA PLASTIFIANTI DOP</v>
          </cell>
          <cell r="C38">
            <v>37</v>
          </cell>
          <cell r="D38">
            <v>900608050616</v>
          </cell>
          <cell r="E38" t="str">
            <v>|</v>
          </cell>
          <cell r="F38">
            <v>6112629011</v>
          </cell>
          <cell r="G38">
            <v>0</v>
          </cell>
          <cell r="H38">
            <v>6112629011</v>
          </cell>
          <cell r="J38">
            <v>12225258022</v>
          </cell>
          <cell r="K38">
            <v>91605641112</v>
          </cell>
          <cell r="L38">
            <v>74074265386</v>
          </cell>
          <cell r="M38" t="str">
            <v>0</v>
          </cell>
          <cell r="N38">
            <v>809002409504</v>
          </cell>
        </row>
        <row r="39">
          <cell r="A39">
            <v>52</v>
          </cell>
          <cell r="B39" t="str">
            <v>PROTECTIA MUNCII</v>
          </cell>
          <cell r="C39">
            <v>3</v>
          </cell>
          <cell r="D39">
            <v>85621134</v>
          </cell>
          <cell r="E39" t="str">
            <v>|</v>
          </cell>
          <cell r="F39">
            <v>406218</v>
          </cell>
          <cell r="G39">
            <v>0</v>
          </cell>
          <cell r="H39">
            <v>406218</v>
          </cell>
          <cell r="J39">
            <v>714860</v>
          </cell>
          <cell r="K39">
            <v>72000741</v>
          </cell>
          <cell r="L39">
            <v>7868064</v>
          </cell>
          <cell r="M39" t="str">
            <v>0</v>
          </cell>
          <cell r="N39">
            <v>13620393</v>
          </cell>
        </row>
        <row r="40">
          <cell r="A40">
            <v>59</v>
          </cell>
          <cell r="B40" t="str">
            <v>DEPOZIT APROVIZIONARE</v>
          </cell>
          <cell r="C40">
            <v>48</v>
          </cell>
          <cell r="D40">
            <v>12665701797</v>
          </cell>
          <cell r="E40" t="str">
            <v>|</v>
          </cell>
          <cell r="F40">
            <v>28965018</v>
          </cell>
          <cell r="G40">
            <v>0</v>
          </cell>
          <cell r="H40">
            <v>28965018</v>
          </cell>
          <cell r="J40">
            <v>57930036</v>
          </cell>
          <cell r="K40">
            <v>4625676784</v>
          </cell>
          <cell r="L40">
            <v>839784676</v>
          </cell>
          <cell r="M40" t="str">
            <v>0</v>
          </cell>
          <cell r="N40">
            <v>8040025013</v>
          </cell>
        </row>
        <row r="41">
          <cell r="A41">
            <v>70</v>
          </cell>
          <cell r="B41" t="str">
            <v>DEPOZIT GAZE LICHEFIATE</v>
          </cell>
          <cell r="C41">
            <v>32</v>
          </cell>
          <cell r="D41">
            <v>68919546004</v>
          </cell>
          <cell r="E41" t="str">
            <v>|</v>
          </cell>
          <cell r="F41">
            <v>192086016</v>
          </cell>
          <cell r="G41">
            <v>0</v>
          </cell>
          <cell r="H41">
            <v>192086016</v>
          </cell>
          <cell r="J41">
            <v>330399582</v>
          </cell>
          <cell r="K41">
            <v>22953323839</v>
          </cell>
          <cell r="L41">
            <v>3433914285</v>
          </cell>
          <cell r="M41" t="str">
            <v>0</v>
          </cell>
          <cell r="N41">
            <v>45966222165</v>
          </cell>
        </row>
        <row r="42">
          <cell r="A42">
            <v>71</v>
          </cell>
          <cell r="B42" t="str">
            <v>LABORATOR CERCETARE POLIETERI</v>
          </cell>
          <cell r="C42">
            <v>23</v>
          </cell>
          <cell r="D42">
            <v>8625794791</v>
          </cell>
          <cell r="E42" t="str">
            <v>|</v>
          </cell>
          <cell r="F42">
            <v>55497846</v>
          </cell>
          <cell r="G42">
            <v>0</v>
          </cell>
          <cell r="H42">
            <v>55497846</v>
          </cell>
          <cell r="J42">
            <v>110995692</v>
          </cell>
          <cell r="K42">
            <v>6112031056</v>
          </cell>
          <cell r="L42">
            <v>1262083273</v>
          </cell>
          <cell r="M42" t="str">
            <v>0</v>
          </cell>
          <cell r="N42">
            <v>2513763735</v>
          </cell>
        </row>
        <row r="43">
          <cell r="A43">
            <v>75</v>
          </cell>
          <cell r="B43" t="str">
            <v>ARDERE REZIDII CLORURATE  PEST.II</v>
          </cell>
          <cell r="C43">
            <v>15</v>
          </cell>
          <cell r="D43">
            <v>59806343576</v>
          </cell>
          <cell r="E43" t="str">
            <v>|</v>
          </cell>
          <cell r="F43">
            <v>523501707</v>
          </cell>
          <cell r="G43">
            <v>0</v>
          </cell>
          <cell r="H43">
            <v>523501707</v>
          </cell>
          <cell r="J43">
            <v>1047003414</v>
          </cell>
          <cell r="K43">
            <v>24780088039</v>
          </cell>
          <cell r="L43">
            <v>13523335098</v>
          </cell>
          <cell r="M43" t="str">
            <v>0</v>
          </cell>
          <cell r="N43">
            <v>35026255537</v>
          </cell>
        </row>
        <row r="44">
          <cell r="A44">
            <v>77</v>
          </cell>
          <cell r="B44" t="str">
            <v>DEPOZIT INVESTITII- FURDUI</v>
          </cell>
          <cell r="C44">
            <v>43</v>
          </cell>
          <cell r="D44">
            <v>2249296382</v>
          </cell>
          <cell r="E44" t="str">
            <v>|</v>
          </cell>
          <cell r="F44">
            <v>8161720</v>
          </cell>
          <cell r="G44">
            <v>0</v>
          </cell>
          <cell r="H44">
            <v>8161720</v>
          </cell>
          <cell r="J44">
            <v>16323440</v>
          </cell>
          <cell r="K44">
            <v>1865933531</v>
          </cell>
          <cell r="L44">
            <v>365861739</v>
          </cell>
          <cell r="M44" t="str">
            <v>0</v>
          </cell>
          <cell r="N44">
            <v>383362851</v>
          </cell>
        </row>
        <row r="45">
          <cell r="A45">
            <v>0</v>
          </cell>
          <cell r="B45" t="str">
            <v>OTAL GENERAL OLTCHIM</v>
          </cell>
          <cell r="C45">
            <v>8232</v>
          </cell>
          <cell r="D45">
            <v>7145350566903</v>
          </cell>
          <cell r="F45">
            <v>36993562384</v>
          </cell>
          <cell r="G45">
            <v>0</v>
          </cell>
          <cell r="H45">
            <v>36993562384</v>
          </cell>
          <cell r="J45">
            <v>73956694689</v>
          </cell>
          <cell r="K45">
            <v>3803420281505</v>
          </cell>
          <cell r="L45">
            <v>845555469244</v>
          </cell>
          <cell r="M45" t="str">
            <v>0</v>
          </cell>
          <cell r="N45">
            <v>3341930285398</v>
          </cell>
        </row>
      </sheetData>
    </sheetDataSet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Definitions"/>
      <sheetName val="3.1 WE EO"/>
      <sheetName val="3.2 US EO"/>
      <sheetName val="3.3 WE MEG"/>
      <sheetName val="US 3.4 MEG"/>
      <sheetName val="3.5"/>
      <sheetName val="3.6"/>
      <sheetName val="3.7 WE PP"/>
      <sheetName val="3.8 US PP"/>
      <sheetName val="3.9"/>
      <sheetName val="3.10 WE PO"/>
      <sheetName val="3.11 US PO"/>
      <sheetName val="3.12 PO 5.15 PG  5.18 PEG"/>
      <sheetName val="3.13 PO_WE"/>
      <sheetName val="3,14 PO_US"/>
      <sheetName val="3.15 WE PG"/>
      <sheetName val="3.16 US PG"/>
      <sheetName val="3.18 WE POLYETHERPOLYOL"/>
      <sheetName val="3.19 US POLYETHERPOLYOL"/>
      <sheetName val="3.21"/>
      <sheetName val="3.22 STYRENE (2)"/>
      <sheetName val="3.23 WE Styrene(Integrated)"/>
      <sheetName val="3.24 US Styrene(Integrated)"/>
      <sheetName val="3. 25 WE PS"/>
      <sheetName val="3.26 US PS"/>
      <sheetName val="3.27 PS"/>
      <sheetName val="3.28 WE AOlefin"/>
      <sheetName val="3.29 US AOlefin"/>
      <sheetName val="3.30LAO"/>
      <sheetName val="3.31 WE EPS"/>
      <sheetName val="3.32 WE MMA"/>
      <sheetName val="3.32 US MMA"/>
      <sheetName val="3.33 WE PMMA"/>
      <sheetName val="3.34 US PMMA"/>
      <sheetName val="3.35 MMA"/>
      <sheetName val="3.36PMMA"/>
      <sheetName val="3.37 WE EPS"/>
      <sheetName val="3.38 US EPS"/>
      <sheetName val="3.39 EPS"/>
      <sheetName val="3.40 WE HD.LL swing"/>
      <sheetName val="3.41US HD.LL swing "/>
      <sheetName val="3.42HDPE"/>
      <sheetName val="3.41 LLDPE"/>
      <sheetName val="3.13_NEW_PO_2"/>
      <sheetName val="3.14_NEW_PO_2"/>
      <sheetName val="3.44_NEW_PET"/>
      <sheetName val="3.45_NEW_PET"/>
      <sheetName val="3.4X_NEW_PET_spec"/>
      <sheetName val="3.46_NEW_Cyclo"/>
      <sheetName val="3.47_NEW_Cyclo"/>
      <sheetName val="3.YY_NEW_Cyclo_spec"/>
      <sheetName val="3.48_NEW_Capro"/>
      <sheetName val="3.49_NEW_Capro"/>
      <sheetName val="3.50_NEW_Capro_spec"/>
      <sheetName val="Caprolactam_Technology"/>
      <sheetName val="3_1_WE_EO"/>
      <sheetName val="3_2_US_EO"/>
      <sheetName val="3_3_WE_MEG"/>
      <sheetName val="US_3_4_MEG"/>
      <sheetName val="3_5"/>
      <sheetName val="3_6"/>
      <sheetName val="3_7_WE_PP"/>
      <sheetName val="3_8_US_PP"/>
      <sheetName val="3_9"/>
      <sheetName val="3_10_WE_PO"/>
      <sheetName val="3_11_US_PO"/>
      <sheetName val="3_12_PO_5_15_PG__5_18_PEG"/>
      <sheetName val="3_13_PO_WE"/>
      <sheetName val="3,14_PO_US"/>
      <sheetName val="3_15_WE_PG"/>
      <sheetName val="3_16_US_PG"/>
      <sheetName val="3_18_WE_POLYETHERPOLYOL"/>
      <sheetName val="3_19_US_POLYETHERPOLYOL"/>
      <sheetName val="3_21"/>
      <sheetName val="3_22_STYRENE_(2)"/>
      <sheetName val="3_23_WE_Styrene(Integrated)"/>
      <sheetName val="3_24_US_Styrene(Integrated)"/>
      <sheetName val="3__25_WE_PS"/>
      <sheetName val="3_26_US_PS"/>
      <sheetName val="3_27_PS"/>
      <sheetName val="3_28_WE_AOlefin"/>
      <sheetName val="3_29_US_AOlefin"/>
      <sheetName val="3_30LAO"/>
      <sheetName val="3_31_WE_EPS"/>
      <sheetName val="3_32_WE_MMA"/>
      <sheetName val="3_32_US_MMA"/>
      <sheetName val="3_33_WE_PMMA"/>
      <sheetName val="3_34_US_PMMA"/>
      <sheetName val="3_35_MMA"/>
      <sheetName val="3_36PMMA"/>
      <sheetName val="3_37_WE_EPS"/>
      <sheetName val="3_38_US_EPS"/>
      <sheetName val="3_39_EPS"/>
      <sheetName val="3_40_WE_HD_LL_swing"/>
      <sheetName val="3_41US_HD_LL_swing_"/>
      <sheetName val="3_42HDPE"/>
      <sheetName val="3_41_LLDPE"/>
      <sheetName val="3_13_NEW_PO_2"/>
      <sheetName val="3_14_NEW_PO_2"/>
      <sheetName val="3_44_NEW_PET"/>
      <sheetName val="3_45_NEW_PET"/>
      <sheetName val="3_4X_NEW_PET_spec"/>
      <sheetName val="3_46_NEW_Cyclo"/>
      <sheetName val="3_47_NEW_Cyclo"/>
      <sheetName val="3_YY_NEW_Cyclo_spec"/>
      <sheetName val="3_48_NEW_Capro"/>
      <sheetName val="3_49_NEW_Capro"/>
      <sheetName val="3_50_NEW_Capro_spec"/>
      <sheetName val="3_1_WE_EO1"/>
      <sheetName val="3_2_US_EO1"/>
      <sheetName val="3_3_WE_MEG1"/>
      <sheetName val="US_3_4_MEG1"/>
      <sheetName val="3_51"/>
      <sheetName val="3_61"/>
      <sheetName val="3_7_WE_PP1"/>
      <sheetName val="3_8_US_PP1"/>
      <sheetName val="3_91"/>
      <sheetName val="3_10_WE_PO1"/>
      <sheetName val="3_11_US_PO1"/>
      <sheetName val="3_12_PO_5_15_PG__5_18_PEG1"/>
      <sheetName val="3_13_PO_WE1"/>
      <sheetName val="3,14_PO_US1"/>
      <sheetName val="3_15_WE_PG1"/>
      <sheetName val="3_16_US_PG1"/>
      <sheetName val="3_18_WE_POLYETHERPOLYOL1"/>
      <sheetName val="3_19_US_POLYETHERPOLYOL1"/>
      <sheetName val="3_211"/>
      <sheetName val="3_22_STYRENE_(2)1"/>
      <sheetName val="3_23_WE_Styrene(Integrated)1"/>
      <sheetName val="3_24_US_Styrene(Integrated)1"/>
      <sheetName val="3__25_WE_PS1"/>
      <sheetName val="3_26_US_PS1"/>
      <sheetName val="3_27_PS1"/>
      <sheetName val="3_28_WE_AOlefin1"/>
      <sheetName val="3_29_US_AOlefin1"/>
      <sheetName val="3_30LAO1"/>
      <sheetName val="3_31_WE_EPS1"/>
      <sheetName val="3_32_WE_MMA1"/>
      <sheetName val="3_32_US_MMA1"/>
      <sheetName val="3_33_WE_PMMA1"/>
      <sheetName val="3_34_US_PMMA1"/>
      <sheetName val="3_35_MMA1"/>
      <sheetName val="3_36PMMA1"/>
      <sheetName val="3_37_WE_EPS1"/>
      <sheetName val="3_38_US_EPS1"/>
      <sheetName val="3_39_EPS1"/>
      <sheetName val="3_40_WE_HD_LL_swing1"/>
      <sheetName val="3_41US_HD_LL_swing_1"/>
      <sheetName val="3_42HDPE1"/>
      <sheetName val="3_41_LLDPE1"/>
      <sheetName val="3_13_NEW_PO_21"/>
      <sheetName val="3_14_NEW_PO_21"/>
      <sheetName val="3_44_NEW_PET1"/>
      <sheetName val="3_45_NEW_PET1"/>
      <sheetName val="3_4X_NEW_PET_spec1"/>
      <sheetName val="3_46_NEW_Cyclo1"/>
      <sheetName val="3_47_NEW_Cyclo1"/>
      <sheetName val="3_YY_NEW_Cyclo_spec1"/>
      <sheetName val="3_48_NEW_Capro1"/>
      <sheetName val="3_49_NEW_Capro1"/>
      <sheetName val="3_50_NEW_Capro_spec1"/>
      <sheetName val="3_1_WE_EO2"/>
      <sheetName val="3_2_US_EO2"/>
      <sheetName val="3_3_WE_MEG2"/>
      <sheetName val="US_3_4_MEG2"/>
      <sheetName val="3_52"/>
      <sheetName val="3_62"/>
      <sheetName val="3_7_WE_PP2"/>
      <sheetName val="3_8_US_PP2"/>
      <sheetName val="3_92"/>
      <sheetName val="3_10_WE_PO2"/>
      <sheetName val="3_11_US_PO2"/>
      <sheetName val="3_12_PO_5_15_PG__5_18_PEG2"/>
      <sheetName val="3_13_PO_WE2"/>
      <sheetName val="3,14_PO_US2"/>
      <sheetName val="3_15_WE_PG2"/>
      <sheetName val="3_16_US_PG2"/>
      <sheetName val="3_18_WE_POLYETHERPOLYOL2"/>
      <sheetName val="3_19_US_POLYETHERPOLYOL2"/>
      <sheetName val="3_212"/>
      <sheetName val="3_22_STYRENE_(2)2"/>
      <sheetName val="3_23_WE_Styrene(Integrated)2"/>
      <sheetName val="3_24_US_Styrene(Integrated)2"/>
      <sheetName val="3__25_WE_PS2"/>
      <sheetName val="3_26_US_PS2"/>
      <sheetName val="3_27_PS2"/>
      <sheetName val="3_28_WE_AOlefin2"/>
      <sheetName val="3_29_US_AOlefin2"/>
      <sheetName val="3_30LAO2"/>
      <sheetName val="3_31_WE_EPS2"/>
      <sheetName val="3_32_WE_MMA2"/>
      <sheetName val="3_32_US_MMA2"/>
      <sheetName val="3_33_WE_PMMA2"/>
      <sheetName val="3_34_US_PMMA2"/>
      <sheetName val="3_35_MMA2"/>
      <sheetName val="3_36PMMA2"/>
      <sheetName val="3_37_WE_EPS2"/>
      <sheetName val="3_38_US_EPS2"/>
      <sheetName val="3_39_EPS2"/>
      <sheetName val="3_40_WE_HD_LL_swing2"/>
      <sheetName val="3_41US_HD_LL_swing_2"/>
      <sheetName val="3_42HDPE2"/>
      <sheetName val="3_41_LLDPE2"/>
      <sheetName val="3_13_NEW_PO_22"/>
      <sheetName val="3_14_NEW_PO_22"/>
      <sheetName val="3_44_NEW_PET2"/>
      <sheetName val="3_45_NEW_PET2"/>
      <sheetName val="3_4X_NEW_PET_spec2"/>
      <sheetName val="3_46_NEW_Cyclo2"/>
      <sheetName val="3_47_NEW_Cyclo2"/>
      <sheetName val="3_YY_NEW_Cyclo_spec2"/>
      <sheetName val="3_48_NEW_Capro2"/>
      <sheetName val="3_49_NEW_Capro2"/>
      <sheetName val="3_50_NEW_Capro_spec2"/>
      <sheetName val="3_1_WE_EO3"/>
      <sheetName val="3_2_US_EO3"/>
      <sheetName val="3_3_WE_MEG3"/>
      <sheetName val="US_3_4_MEG3"/>
      <sheetName val="3_53"/>
      <sheetName val="3_63"/>
      <sheetName val="3_7_WE_PP3"/>
      <sheetName val="3_8_US_PP3"/>
      <sheetName val="3_93"/>
      <sheetName val="3_10_WE_PO3"/>
      <sheetName val="3_11_US_PO3"/>
      <sheetName val="3_12_PO_5_15_PG__5_18_PEG3"/>
      <sheetName val="3_13_PO_WE3"/>
      <sheetName val="3,14_PO_US3"/>
      <sheetName val="3_15_WE_PG3"/>
      <sheetName val="3_16_US_PG3"/>
      <sheetName val="3_18_WE_POLYETHERPOLYOL3"/>
      <sheetName val="3_19_US_POLYETHERPOLYOL3"/>
      <sheetName val="3_213"/>
      <sheetName val="3_22_STYRENE_(2)3"/>
      <sheetName val="3_23_WE_Styrene(Integrated)3"/>
      <sheetName val="3_24_US_Styrene(Integrated)3"/>
      <sheetName val="3__25_WE_PS3"/>
      <sheetName val="3_26_US_PS3"/>
      <sheetName val="3_27_PS3"/>
      <sheetName val="3_28_WE_AOlefin3"/>
      <sheetName val="3_29_US_AOlefin3"/>
      <sheetName val="3_30LAO3"/>
      <sheetName val="3_31_WE_EPS3"/>
      <sheetName val="3_32_WE_MMA3"/>
      <sheetName val="3_32_US_MMA3"/>
      <sheetName val="3_33_WE_PMMA3"/>
      <sheetName val="3_34_US_PMMA3"/>
      <sheetName val="3_35_MMA3"/>
      <sheetName val="3_36PMMA3"/>
      <sheetName val="3_37_WE_EPS3"/>
      <sheetName val="3_38_US_EPS3"/>
      <sheetName val="3_39_EPS3"/>
      <sheetName val="3_40_WE_HD_LL_swing3"/>
      <sheetName val="3_41US_HD_LL_swing_3"/>
      <sheetName val="3_42HDPE3"/>
      <sheetName val="3_41_LLDPE3"/>
      <sheetName val="3_13_NEW_PO_23"/>
      <sheetName val="3_14_NEW_PO_23"/>
      <sheetName val="3_44_NEW_PET3"/>
      <sheetName val="3_45_NEW_PET3"/>
      <sheetName val="3_4X_NEW_PET_spec3"/>
      <sheetName val="3_46_NEW_Cyclo3"/>
      <sheetName val="3_47_NEW_Cyclo3"/>
      <sheetName val="3_YY_NEW_Cyclo_spec3"/>
      <sheetName val="3_48_NEW_Capro3"/>
      <sheetName val="3_49_NEW_Capro3"/>
      <sheetName val="3_50_NEW_Capro_spec3"/>
      <sheetName val="3_1_WE_EO4"/>
      <sheetName val="3_2_US_EO4"/>
      <sheetName val="3_3_WE_MEG4"/>
      <sheetName val="US_3_4_MEG4"/>
      <sheetName val="3_54"/>
      <sheetName val="3_64"/>
      <sheetName val="3_7_WE_PP4"/>
      <sheetName val="3_8_US_PP4"/>
      <sheetName val="3_94"/>
      <sheetName val="3_10_WE_PO4"/>
      <sheetName val="3_11_US_PO4"/>
      <sheetName val="3_12_PO_5_15_PG__5_18_PEG4"/>
      <sheetName val="3_13_PO_WE4"/>
      <sheetName val="3,14_PO_US4"/>
      <sheetName val="3_15_WE_PG4"/>
      <sheetName val="3_16_US_PG4"/>
      <sheetName val="3_18_WE_POLYETHERPOLYOL4"/>
      <sheetName val="3_19_US_POLYETHERPOLYOL4"/>
      <sheetName val="3_214"/>
      <sheetName val="3_22_STYRENE_(2)4"/>
      <sheetName val="3_23_WE_Styrene(Integrated)4"/>
      <sheetName val="3_24_US_Styrene(Integrated)4"/>
      <sheetName val="3__25_WE_PS4"/>
      <sheetName val="3_26_US_PS4"/>
      <sheetName val="3_27_PS4"/>
      <sheetName val="3_28_WE_AOlefin4"/>
      <sheetName val="3_29_US_AOlefin4"/>
      <sheetName val="3_30LAO4"/>
      <sheetName val="3_31_WE_EPS4"/>
      <sheetName val="3_32_WE_MMA4"/>
      <sheetName val="3_32_US_MMA4"/>
      <sheetName val="3_33_WE_PMMA4"/>
      <sheetName val="3_34_US_PMMA4"/>
      <sheetName val="3_35_MMA4"/>
      <sheetName val="3_36PMMA4"/>
      <sheetName val="3_37_WE_EPS4"/>
      <sheetName val="3_38_US_EPS4"/>
      <sheetName val="3_39_EPS4"/>
      <sheetName val="3_40_WE_HD_LL_swing4"/>
      <sheetName val="3_41US_HD_LL_swing_4"/>
      <sheetName val="3_42HDPE4"/>
      <sheetName val="3_41_LLDPE4"/>
      <sheetName val="3_13_NEW_PO_24"/>
      <sheetName val="3_14_NEW_PO_24"/>
      <sheetName val="3_44_NEW_PET4"/>
      <sheetName val="3_45_NEW_PET4"/>
      <sheetName val="3_4X_NEW_PET_spec4"/>
      <sheetName val="3_46_NEW_Cyclo4"/>
      <sheetName val="3_47_NEW_Cyclo4"/>
      <sheetName val="3_YY_NEW_Cyclo_spec4"/>
      <sheetName val="3_48_NEW_Capro4"/>
      <sheetName val="3_49_NEW_Capro4"/>
      <sheetName val="3_50_NEW_Capro_spec4"/>
      <sheetName val="3_1_WE_EO5"/>
      <sheetName val="3_2_US_EO5"/>
      <sheetName val="3_3_WE_MEG5"/>
      <sheetName val="US_3_4_MEG5"/>
      <sheetName val="3_55"/>
      <sheetName val="3_65"/>
      <sheetName val="3_7_WE_PP5"/>
      <sheetName val="3_8_US_PP5"/>
      <sheetName val="3_95"/>
      <sheetName val="3_10_WE_PO5"/>
      <sheetName val="3_11_US_PO5"/>
      <sheetName val="3_12_PO_5_15_PG__5_18_PEG5"/>
      <sheetName val="3_13_PO_WE5"/>
      <sheetName val="3,14_PO_US5"/>
      <sheetName val="3_15_WE_PG5"/>
      <sheetName val="3_16_US_PG5"/>
      <sheetName val="3_18_WE_POLYETHERPOLYOL5"/>
      <sheetName val="3_19_US_POLYETHERPOLYOL5"/>
      <sheetName val="3_215"/>
      <sheetName val="3_22_STYRENE_(2)5"/>
      <sheetName val="3_23_WE_Styrene(Integrated)5"/>
      <sheetName val="3_24_US_Styrene(Integrated)5"/>
      <sheetName val="3__25_WE_PS5"/>
      <sheetName val="3_26_US_PS5"/>
      <sheetName val="3_27_PS5"/>
      <sheetName val="3_28_WE_AOlefin5"/>
      <sheetName val="3_29_US_AOlefin5"/>
      <sheetName val="3_30LAO5"/>
      <sheetName val="3_31_WE_EPS5"/>
      <sheetName val="3_32_WE_MMA5"/>
      <sheetName val="3_32_US_MMA5"/>
      <sheetName val="3_33_WE_PMMA5"/>
      <sheetName val="3_34_US_PMMA5"/>
      <sheetName val="3_35_MMA5"/>
      <sheetName val="3_36PMMA5"/>
      <sheetName val="3_37_WE_EPS5"/>
      <sheetName val="3_38_US_EPS5"/>
      <sheetName val="3_39_EPS5"/>
      <sheetName val="3_40_WE_HD_LL_swing5"/>
      <sheetName val="3_41US_HD_LL_swing_5"/>
      <sheetName val="3_42HDPE5"/>
      <sheetName val="3_41_LLDPE5"/>
      <sheetName val="3_13_NEW_PO_25"/>
      <sheetName val="3_14_NEW_PO_25"/>
      <sheetName val="3_44_NEW_PET5"/>
      <sheetName val="3_45_NEW_PET5"/>
      <sheetName val="3_4X_NEW_PET_spec5"/>
      <sheetName val="3_46_NEW_Cyclo5"/>
      <sheetName val="3_47_NEW_Cyclo5"/>
      <sheetName val="3_YY_NEW_Cyclo_spec5"/>
      <sheetName val="3_48_NEW_Capro5"/>
      <sheetName val="3_49_NEW_Capro5"/>
      <sheetName val="3_50_NEW_Capro_spec5"/>
      <sheetName val="3_1_WE_EO8"/>
      <sheetName val="3_2_US_EO8"/>
      <sheetName val="3_3_WE_MEG8"/>
      <sheetName val="US_3_4_MEG8"/>
      <sheetName val="3_58"/>
      <sheetName val="3_68"/>
      <sheetName val="3_7_WE_PP8"/>
      <sheetName val="3_8_US_PP8"/>
      <sheetName val="3_98"/>
      <sheetName val="3_10_WE_PO8"/>
      <sheetName val="3_11_US_PO8"/>
      <sheetName val="3_12_PO_5_15_PG__5_18_PEG8"/>
      <sheetName val="3_13_PO_WE8"/>
      <sheetName val="3,14_PO_US8"/>
      <sheetName val="3_15_WE_PG8"/>
      <sheetName val="3_16_US_PG8"/>
      <sheetName val="3_18_WE_POLYETHERPOLYOL8"/>
      <sheetName val="3_19_US_POLYETHERPOLYOL8"/>
      <sheetName val="3_218"/>
      <sheetName val="3_22_STYRENE_(2)8"/>
      <sheetName val="3_23_WE_Styrene(Integrated)8"/>
      <sheetName val="3_24_US_Styrene(Integrated)8"/>
      <sheetName val="3__25_WE_PS8"/>
      <sheetName val="3_26_US_PS8"/>
      <sheetName val="3_27_PS8"/>
      <sheetName val="3_28_WE_AOlefin8"/>
      <sheetName val="3_29_US_AOlefin8"/>
      <sheetName val="3_30LAO8"/>
      <sheetName val="3_31_WE_EPS8"/>
      <sheetName val="3_32_WE_MMA8"/>
      <sheetName val="3_32_US_MMA8"/>
      <sheetName val="3_33_WE_PMMA8"/>
      <sheetName val="3_34_US_PMMA8"/>
      <sheetName val="3_35_MMA8"/>
      <sheetName val="3_36PMMA8"/>
      <sheetName val="3_37_WE_EPS8"/>
      <sheetName val="3_38_US_EPS8"/>
      <sheetName val="3_39_EPS8"/>
      <sheetName val="3_40_WE_HD_LL_swing8"/>
      <sheetName val="3_41US_HD_LL_swing_8"/>
      <sheetName val="3_42HDPE8"/>
      <sheetName val="3_41_LLDPE8"/>
      <sheetName val="3_13_NEW_PO_28"/>
      <sheetName val="3_14_NEW_PO_28"/>
      <sheetName val="3_44_NEW_PET8"/>
      <sheetName val="3_45_NEW_PET8"/>
      <sheetName val="3_4X_NEW_PET_spec8"/>
      <sheetName val="3_46_NEW_Cyclo8"/>
      <sheetName val="3_47_NEW_Cyclo8"/>
      <sheetName val="3_YY_NEW_Cyclo_spec8"/>
      <sheetName val="3_48_NEW_Capro8"/>
      <sheetName val="3_49_NEW_Capro8"/>
      <sheetName val="3_50_NEW_Capro_spec8"/>
      <sheetName val="3_1_WE_EO6"/>
      <sheetName val="3_2_US_EO6"/>
      <sheetName val="3_3_WE_MEG6"/>
      <sheetName val="US_3_4_MEG6"/>
      <sheetName val="3_56"/>
      <sheetName val="3_66"/>
      <sheetName val="3_7_WE_PP6"/>
      <sheetName val="3_8_US_PP6"/>
      <sheetName val="3_96"/>
      <sheetName val="3_10_WE_PO6"/>
      <sheetName val="3_11_US_PO6"/>
      <sheetName val="3_12_PO_5_15_PG__5_18_PEG6"/>
      <sheetName val="3_13_PO_WE6"/>
      <sheetName val="3,14_PO_US6"/>
      <sheetName val="3_15_WE_PG6"/>
      <sheetName val="3_16_US_PG6"/>
      <sheetName val="3_18_WE_POLYETHERPOLYOL6"/>
      <sheetName val="3_19_US_POLYETHERPOLYOL6"/>
      <sheetName val="3_216"/>
      <sheetName val="3_22_STYRENE_(2)6"/>
      <sheetName val="3_23_WE_Styrene(Integrated)6"/>
      <sheetName val="3_24_US_Styrene(Integrated)6"/>
      <sheetName val="3__25_WE_PS6"/>
      <sheetName val="3_26_US_PS6"/>
      <sheetName val="3_27_PS6"/>
      <sheetName val="3_28_WE_AOlefin6"/>
      <sheetName val="3_29_US_AOlefin6"/>
      <sheetName val="3_30LAO6"/>
      <sheetName val="3_31_WE_EPS6"/>
      <sheetName val="3_32_WE_MMA6"/>
      <sheetName val="3_32_US_MMA6"/>
      <sheetName val="3_33_WE_PMMA6"/>
      <sheetName val="3_34_US_PMMA6"/>
      <sheetName val="3_35_MMA6"/>
      <sheetName val="3_36PMMA6"/>
      <sheetName val="3_37_WE_EPS6"/>
      <sheetName val="3_38_US_EPS6"/>
      <sheetName val="3_39_EPS6"/>
      <sheetName val="3_40_WE_HD_LL_swing6"/>
      <sheetName val="3_41US_HD_LL_swing_6"/>
      <sheetName val="3_42HDPE6"/>
      <sheetName val="3_41_LLDPE6"/>
      <sheetName val="3_13_NEW_PO_26"/>
      <sheetName val="3_14_NEW_PO_26"/>
      <sheetName val="3_44_NEW_PET6"/>
      <sheetName val="3_45_NEW_PET6"/>
      <sheetName val="3_4X_NEW_PET_spec6"/>
      <sheetName val="3_46_NEW_Cyclo6"/>
      <sheetName val="3_47_NEW_Cyclo6"/>
      <sheetName val="3_YY_NEW_Cyclo_spec6"/>
      <sheetName val="3_48_NEW_Capro6"/>
      <sheetName val="3_49_NEW_Capro6"/>
      <sheetName val="3_50_NEW_Capro_spec6"/>
      <sheetName val="3_1_WE_EO7"/>
      <sheetName val="3_2_US_EO7"/>
      <sheetName val="3_3_WE_MEG7"/>
      <sheetName val="US_3_4_MEG7"/>
      <sheetName val="3_57"/>
      <sheetName val="3_67"/>
      <sheetName val="3_7_WE_PP7"/>
      <sheetName val="3_8_US_PP7"/>
      <sheetName val="3_97"/>
      <sheetName val="3_10_WE_PO7"/>
      <sheetName val="3_11_US_PO7"/>
      <sheetName val="3_12_PO_5_15_PG__5_18_PEG7"/>
      <sheetName val="3_13_PO_WE7"/>
      <sheetName val="3,14_PO_US7"/>
      <sheetName val="3_15_WE_PG7"/>
      <sheetName val="3_16_US_PG7"/>
      <sheetName val="3_18_WE_POLYETHERPOLYOL7"/>
      <sheetName val="3_19_US_POLYETHERPOLYOL7"/>
      <sheetName val="3_217"/>
      <sheetName val="3_22_STYRENE_(2)7"/>
      <sheetName val="3_23_WE_Styrene(Integrated)7"/>
      <sheetName val="3_24_US_Styrene(Integrated)7"/>
      <sheetName val="3__25_WE_PS7"/>
      <sheetName val="3_26_US_PS7"/>
      <sheetName val="3_27_PS7"/>
      <sheetName val="3_28_WE_AOlefin7"/>
      <sheetName val="3_1_WE_EO9"/>
    </sheetNames>
    <sheetDataSet>
      <sheetData sheetId="0">
        <row r="7">
          <cell r="A7" t="str">
            <v>Ethylene</v>
          </cell>
        </row>
        <row r="8">
          <cell r="A8" t="str">
            <v>Propylene</v>
          </cell>
        </row>
        <row r="9">
          <cell r="A9" t="str">
            <v>Propylene (Chem Grade)</v>
          </cell>
        </row>
        <row r="10">
          <cell r="A10" t="str">
            <v>butene-1</v>
          </cell>
        </row>
        <row r="11">
          <cell r="A11" t="str">
            <v>Pentane</v>
          </cell>
        </row>
        <row r="12">
          <cell r="A12" t="str">
            <v>Benzene</v>
          </cell>
        </row>
        <row r="13">
          <cell r="A13" t="str">
            <v>Styrene</v>
          </cell>
        </row>
        <row r="14">
          <cell r="A14" t="str">
            <v>Ethylbenzene</v>
          </cell>
        </row>
        <row r="15">
          <cell r="A15" t="str">
            <v>Mineral Oil</v>
          </cell>
        </row>
        <row r="16">
          <cell r="A16" t="str">
            <v>Propylene Oxide</v>
          </cell>
        </row>
        <row r="17">
          <cell r="A17" t="str">
            <v>Oxygen</v>
          </cell>
        </row>
        <row r="18">
          <cell r="A18" t="str">
            <v>DEG</v>
          </cell>
        </row>
        <row r="19">
          <cell r="A19" t="str">
            <v>TEG</v>
          </cell>
        </row>
        <row r="20">
          <cell r="A20" t="str">
            <v>Isobutylene</v>
          </cell>
        </row>
        <row r="21">
          <cell r="A21" t="str">
            <v>Methane</v>
          </cell>
        </row>
        <row r="22">
          <cell r="A22" t="str">
            <v>Methylmethacrylate</v>
          </cell>
        </row>
        <row r="23">
          <cell r="A23" t="str">
            <v>Methylacrylate</v>
          </cell>
        </row>
        <row r="24">
          <cell r="A24" t="str">
            <v>Hydrogen</v>
          </cell>
        </row>
        <row r="25">
          <cell r="A25" t="str">
            <v>Glycerine</v>
          </cell>
        </row>
        <row r="26">
          <cell r="A26" t="str">
            <v>Methanol</v>
          </cell>
        </row>
        <row r="27">
          <cell r="A27" t="str">
            <v>Acetic Acid</v>
          </cell>
        </row>
        <row r="28">
          <cell r="A28" t="str">
            <v>Crude Acrylic Acid</v>
          </cell>
        </row>
        <row r="29">
          <cell r="A29" t="str">
            <v>Fuel</v>
          </cell>
        </row>
        <row r="30">
          <cell r="A30" t="str">
            <v>Steam (HP)</v>
          </cell>
        </row>
        <row r="31">
          <cell r="A31" t="str">
            <v>Steam (MP)</v>
          </cell>
        </row>
        <row r="32">
          <cell r="A32" t="str">
            <v>Steam (LP)</v>
          </cell>
        </row>
        <row r="33">
          <cell r="A33" t="str">
            <v>Electricity</v>
          </cell>
        </row>
        <row r="34">
          <cell r="A34" t="str">
            <v>Cooling Water</v>
          </cell>
        </row>
        <row r="35">
          <cell r="A35" t="str">
            <v>Boiler Feedwater</v>
          </cell>
        </row>
        <row r="36">
          <cell r="A36" t="str">
            <v>Process Water</v>
          </cell>
        </row>
        <row r="37">
          <cell r="A37" t="str">
            <v>Fuel Gas</v>
          </cell>
        </row>
        <row r="38">
          <cell r="A38" t="str">
            <v>Other Utility</v>
          </cell>
        </row>
        <row r="39">
          <cell r="A39" t="str">
            <v>Labour</v>
          </cell>
        </row>
        <row r="40">
          <cell r="A40" t="str">
            <v>Foreman</v>
          </cell>
        </row>
        <row r="41">
          <cell r="A41" t="str">
            <v>Supervision</v>
          </cell>
        </row>
        <row r="42">
          <cell r="A42" t="str">
            <v>Direct Overheads</v>
          </cell>
        </row>
        <row r="43">
          <cell r="A43" t="str">
            <v>General Plant Overhead</v>
          </cell>
        </row>
        <row r="44">
          <cell r="A44" t="str">
            <v>Local Tax/Insurance</v>
          </cell>
        </row>
        <row r="45">
          <cell r="A45" t="str">
            <v>Ammonium Sulphate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teren"/>
      <sheetName val="costuri segregate kkt"/>
      <sheetName val="vila comp"/>
      <sheetName val="Income."/>
      <sheetName val="Sheet1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PRICING BASIS"/>
      <sheetName val="Factors"/>
      <sheetName val="Total cash flow (Leveraged)"/>
      <sheetName val="Total Cash Flow (Unleveraged)"/>
      <sheetName val="EDC cash flow"/>
      <sheetName val="ECU cash flow"/>
      <sheetName val="Ethylene Prices_Trend"/>
      <sheetName val="Ethylene Prices_Cycle"/>
      <sheetName val="Pricing - Current"/>
      <sheetName val="Pricing - Const"/>
      <sheetName val="Netback"/>
      <sheetName val="Capital Costs"/>
      <sheetName val="Financing"/>
      <sheetName val="Taxation"/>
      <sheetName val="Maintenance"/>
      <sheetName val="Mass Balance"/>
      <sheetName val="Purchases &amp; Sales"/>
      <sheetName val="PRICING_BASIS"/>
      <sheetName val="Total_cash_flow_(Leveraged)"/>
      <sheetName val="Total_Cash_Flow_(Unleveraged)"/>
      <sheetName val="EDC_cash_flow"/>
      <sheetName val="ECU_cash_flow"/>
      <sheetName val="Ethylene_Prices_Trend"/>
      <sheetName val="Ethylene_Prices_Cycle"/>
      <sheetName val="Pricing_-_Current"/>
      <sheetName val="Pricing_-_Const"/>
      <sheetName val="Capital_Costs"/>
      <sheetName val="Mass_Balance"/>
      <sheetName val="Purchases_&amp;_Sales"/>
      <sheetName val="PRICING_BASIS1"/>
      <sheetName val="Total_cash_flow_(Leveraged)1"/>
      <sheetName val="Total_Cash_Flow_(Unleveraged)1"/>
      <sheetName val="EDC_cash_flow1"/>
      <sheetName val="ECU_cash_flow1"/>
      <sheetName val="Ethylene_Prices_Trend1"/>
      <sheetName val="Ethylene_Prices_Cycle1"/>
      <sheetName val="Pricing_-_Current1"/>
      <sheetName val="Pricing_-_Const1"/>
      <sheetName val="Capital_Costs1"/>
      <sheetName val="Mass_Balance1"/>
      <sheetName val="Purchases_&amp;_Sales1"/>
      <sheetName val="PRICING_BASIS2"/>
      <sheetName val="Total_cash_flow_(Leveraged)2"/>
      <sheetName val="Total_Cash_Flow_(Unleveraged)2"/>
      <sheetName val="EDC_cash_flow2"/>
      <sheetName val="ECU_cash_flow2"/>
      <sheetName val="Ethylene_Prices_Trend2"/>
      <sheetName val="Ethylene_Prices_Cycle2"/>
      <sheetName val="Pricing_-_Current2"/>
      <sheetName val="Pricing_-_Const2"/>
      <sheetName val="Capital_Costs2"/>
      <sheetName val="Mass_Balance2"/>
      <sheetName val="Purchases_&amp;_Sales2"/>
      <sheetName val="PRICING_BASIS3"/>
      <sheetName val="Total_cash_flow_(Leveraged)3"/>
      <sheetName val="Total_Cash_Flow_(Unleveraged)3"/>
      <sheetName val="EDC_cash_flow3"/>
      <sheetName val="ECU_cash_flow3"/>
      <sheetName val="Ethylene_Prices_Trend3"/>
      <sheetName val="Ethylene_Prices_Cycle3"/>
      <sheetName val="Pricing_-_Current3"/>
      <sheetName val="Pricing_-_Const3"/>
      <sheetName val="Capital_Costs3"/>
      <sheetName val="Mass_Balance3"/>
      <sheetName val="Purchases_&amp;_Sales3"/>
      <sheetName val="PRICING_BASIS4"/>
      <sheetName val="Total_cash_flow_(Leveraged)4"/>
      <sheetName val="Total_Cash_Flow_(Unleveraged)4"/>
      <sheetName val="EDC_cash_flow4"/>
      <sheetName val="ECU_cash_flow4"/>
      <sheetName val="Ethylene_Prices_Trend4"/>
      <sheetName val="Ethylene_Prices_Cycle4"/>
      <sheetName val="Pricing_-_Current4"/>
      <sheetName val="Pricing_-_Const4"/>
      <sheetName val="Capital_Costs4"/>
      <sheetName val="Mass_Balance4"/>
      <sheetName val="Purchases_&amp;_Sales4"/>
      <sheetName val="PRICING_BASIS5"/>
      <sheetName val="Total_cash_flow_(Leveraged)5"/>
      <sheetName val="Total_Cash_Flow_(Unleveraged)5"/>
      <sheetName val="EDC_cash_flow5"/>
      <sheetName val="ECU_cash_flow5"/>
      <sheetName val="Ethylene_Prices_Trend5"/>
      <sheetName val="Ethylene_Prices_Cycle5"/>
      <sheetName val="Pricing_-_Current5"/>
      <sheetName val="Pricing_-_Const5"/>
      <sheetName val="Capital_Costs5"/>
      <sheetName val="Mass_Balance5"/>
      <sheetName val="Purchases_&amp;_Sales5"/>
      <sheetName val="PRICING_BASIS8"/>
      <sheetName val="Total_cash_flow_(Leveraged)8"/>
      <sheetName val="Total_Cash_Flow_(Unleveraged)8"/>
      <sheetName val="EDC_cash_flow8"/>
      <sheetName val="ECU_cash_flow8"/>
      <sheetName val="Ethylene_Prices_Trend8"/>
      <sheetName val="Ethylene_Prices_Cycle8"/>
      <sheetName val="Pricing_-_Current8"/>
      <sheetName val="Pricing_-_Const8"/>
      <sheetName val="Capital_Costs8"/>
      <sheetName val="Mass_Balance8"/>
      <sheetName val="Purchases_&amp;_Sales8"/>
      <sheetName val="PRICING_BASIS6"/>
      <sheetName val="Total_cash_flow_(Leveraged)6"/>
      <sheetName val="Total_Cash_Flow_(Unleveraged)6"/>
      <sheetName val="EDC_cash_flow6"/>
      <sheetName val="ECU_cash_flow6"/>
      <sheetName val="Ethylene_Prices_Trend6"/>
      <sheetName val="Ethylene_Prices_Cycle6"/>
      <sheetName val="Pricing_-_Current6"/>
      <sheetName val="Pricing_-_Const6"/>
      <sheetName val="Capital_Costs6"/>
      <sheetName val="Mass_Balance6"/>
      <sheetName val="Purchases_&amp;_Sales6"/>
      <sheetName val="PRICING_BASIS7"/>
      <sheetName val="Total_cash_flow_(Leveraged)7"/>
      <sheetName val="Total_Cash_Flow_(Unleveraged)7"/>
      <sheetName val="EDC_cash_flow7"/>
      <sheetName val="ECU_cash_flow7"/>
      <sheetName val="Ethylene_Prices_Trend7"/>
      <sheetName val="Ethylene_Prices_Cycle7"/>
      <sheetName val="Pricing_-_Current7"/>
      <sheetName val="Pricing_-_Const7"/>
      <sheetName val="Capital_Costs7"/>
      <sheetName val="Mass_Balance7"/>
      <sheetName val="Purchases_&amp;_Sales7"/>
      <sheetName val="PRICING_BASIS9"/>
      <sheetName val="Total_cash_flow_(Leveraged)9"/>
      <sheetName val="Total_Cash_Flow_(Unleveraged)9"/>
      <sheetName val="EDC_cash_flow9"/>
      <sheetName val="ECU_cash_flow9"/>
      <sheetName val="Ethylene_Prices_Trend9"/>
      <sheetName val="Ethylene_Prices_Cycle9"/>
      <sheetName val="Pricing_-_Current9"/>
      <sheetName val="Pricing_-_Const9"/>
      <sheetName val="Capital_Costs9"/>
      <sheetName val="Mass_Balance9"/>
      <sheetName val="Purchases_&amp;_Sales9"/>
      <sheetName val="PRICING_BASIS10"/>
      <sheetName val="Total_cash_flow_(Leveraged)10"/>
      <sheetName val="Total_Cash_Flow_(Unleveraged)10"/>
      <sheetName val="EDC_cash_flow10"/>
      <sheetName val="ECU_cash_flow10"/>
      <sheetName val="Ethylene_Prices_Trend10"/>
      <sheetName val="Ethylene_Prices_Cycle10"/>
      <sheetName val="Pricing_-_Current10"/>
      <sheetName val="Pricing_-_Const10"/>
      <sheetName val="Capital_Costs10"/>
      <sheetName val="Mass_Balance10"/>
      <sheetName val="Purchases_&amp;_Sales10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PE Prices Europe"/>
      <sheetName val="Sheet2"/>
      <sheetName val="Sheet3"/>
      <sheetName val="PE_Prices_Europe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ex Sheet"/>
      <sheetName val="Dfltr and Loctn"/>
      <sheetName val="input costs"/>
      <sheetName val="shipping sum"/>
      <sheetName val="CHART DATA"/>
      <sheetName val="FIGURE - SOURCE"/>
      <sheetName val="FIGURE - DESTINATION"/>
      <sheetName val="COP 2010"/>
      <sheetName val="COP"/>
      <sheetName val="Macro_COP_Printing"/>
      <sheetName val="Index_Sheet"/>
      <sheetName val="Dfltr_and_Loctn"/>
      <sheetName val="input_costs"/>
      <sheetName val="shipping_sum"/>
      <sheetName val="CHART_DATA"/>
      <sheetName val="FIGURE_-_SOURCE"/>
      <sheetName val="FIGURE_-_DESTINATION"/>
      <sheetName val="COP_2010"/>
      <sheetName val="Index_Sheet1"/>
      <sheetName val="Dfltr_and_Loctn1"/>
      <sheetName val="input_costs1"/>
      <sheetName val="shipping_sum1"/>
      <sheetName val="CHART_DATA1"/>
      <sheetName val="FIGURE_-_SOURCE1"/>
      <sheetName val="FIGURE_-_DESTINATION1"/>
      <sheetName val="COP_20101"/>
      <sheetName val="Index_Sheet2"/>
      <sheetName val="Dfltr_and_Loctn2"/>
      <sheetName val="input_costs2"/>
      <sheetName val="shipping_sum2"/>
      <sheetName val="CHART_DATA2"/>
      <sheetName val="FIGURE_-_SOURCE2"/>
      <sheetName val="FIGURE_-_DESTINATION2"/>
      <sheetName val="COP_20102"/>
      <sheetName val="Index_Sheet3"/>
      <sheetName val="Dfltr_and_Loctn3"/>
      <sheetName val="input_costs3"/>
      <sheetName val="shipping_sum3"/>
      <sheetName val="CHART_DATA3"/>
      <sheetName val="FIGURE_-_SOURCE3"/>
      <sheetName val="FIGURE_-_DESTINATION3"/>
      <sheetName val="COP_20103"/>
      <sheetName val="Index_Sheet4"/>
      <sheetName val="Dfltr_and_Loctn4"/>
      <sheetName val="input_costs4"/>
      <sheetName val="shipping_sum4"/>
      <sheetName val="CHART_DATA4"/>
      <sheetName val="FIGURE_-_SOURCE4"/>
      <sheetName val="FIGURE_-_DESTINATION4"/>
      <sheetName val="COP_20104"/>
      <sheetName val="Index_Sheet5"/>
      <sheetName val="Dfltr_and_Loctn5"/>
      <sheetName val="input_costs5"/>
      <sheetName val="shipping_sum5"/>
      <sheetName val="CHART_DATA5"/>
      <sheetName val="FIGURE_-_SOURCE5"/>
      <sheetName val="FIGURE_-_DESTINATION5"/>
      <sheetName val="COP_20105"/>
      <sheetName val="Index_Sheet8"/>
      <sheetName val="Dfltr_and_Loctn8"/>
      <sheetName val="input_costs8"/>
      <sheetName val="shipping_sum8"/>
      <sheetName val="CHART_DATA8"/>
      <sheetName val="FIGURE_-_SOURCE8"/>
      <sheetName val="FIGURE_-_DESTINATION8"/>
      <sheetName val="COP_20108"/>
      <sheetName val="Index_Sheet6"/>
      <sheetName val="Dfltr_and_Loctn6"/>
      <sheetName val="input_costs6"/>
      <sheetName val="shipping_sum6"/>
      <sheetName val="CHART_DATA6"/>
      <sheetName val="FIGURE_-_SOURCE6"/>
      <sheetName val="FIGURE_-_DESTINATION6"/>
      <sheetName val="COP_20106"/>
      <sheetName val="Index_Sheet7"/>
      <sheetName val="Dfltr_and_Loctn7"/>
      <sheetName val="input_costs7"/>
      <sheetName val="shipping_sum7"/>
      <sheetName val="CHART_DATA7"/>
      <sheetName val="FIGURE_-_SOURCE7"/>
      <sheetName val="FIGURE_-_DESTINATION7"/>
      <sheetName val="COP_20107"/>
      <sheetName val="Index_Sheet9"/>
      <sheetName val="Dfltr_and_Loctn9"/>
      <sheetName val="input_costs9"/>
      <sheetName val="shipping_sum9"/>
      <sheetName val="CHART_DATA9"/>
      <sheetName val="FIGURE_-_SOURCE9"/>
      <sheetName val="FIGURE_-_DESTINATION9"/>
      <sheetName val="COP_20109"/>
      <sheetName val="Index_Sheet10"/>
      <sheetName val="Dfltr_and_Loctn10"/>
      <sheetName val="input_costs10"/>
      <sheetName val="shipping_sum10"/>
      <sheetName val="CHART_DATA10"/>
      <sheetName val="FIGURE_-_SOURCE10"/>
      <sheetName val="FIGURE_-_DESTINATION10"/>
      <sheetName val="COP_201010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Rec RO IAS Res"/>
      <sheetName val="TB"/>
      <sheetName val="DeferredTax"/>
      <sheetName val="IASadj"/>
      <sheetName val="readME"/>
      <sheetName val="Captions"/>
      <sheetName val="BS"/>
      <sheetName val="PL"/>
      <sheetName val="CF"/>
      <sheetName val="CE"/>
      <sheetName val="BSbrkdwn"/>
      <sheetName val="PLbrkdwn"/>
      <sheetName val="CFws"/>
      <sheetName val="REVjrnls"/>
      <sheetName val="MPP"/>
      <sheetName val="ee"/>
      <sheetName val="Loans"/>
      <sheetName val="FAs"/>
      <sheetName val="Other AR"/>
      <sheetName val="Other AP"/>
      <sheetName val="NewAcc"/>
      <sheetName val="InfoDef"/>
      <sheetName val="ModulNewAcc"/>
      <sheetName val="ModulComplete"/>
      <sheetName val="ModulEnterAjeRev"/>
      <sheetName val="ModulEnterAje"/>
      <sheetName val="Prepare"/>
      <sheetName val="Limits"/>
      <sheetName val="USD_rates"/>
      <sheetName val="BIL"/>
      <sheetName val="Rec_RO_IAS_Res"/>
      <sheetName val="Other_AR"/>
      <sheetName val="Other_AP"/>
      <sheetName val="Rec_RO_IAS_Res1"/>
      <sheetName val="Other_AR1"/>
      <sheetName val="Other_AP1"/>
      <sheetName val="Rec_RO_IAS_Res2"/>
      <sheetName val="Other_AR2"/>
      <sheetName val="Other_AP2"/>
      <sheetName val="Rec_RO_IAS_Res3"/>
      <sheetName val="Other_AR3"/>
      <sheetName val="Other_AP3"/>
      <sheetName val="Rec_RO_IAS_Res4"/>
      <sheetName val="Other_AR4"/>
      <sheetName val="Other_AP4"/>
      <sheetName val="Rec_RO_IAS_Res7"/>
      <sheetName val="Other_AR7"/>
      <sheetName val="Other_AP7"/>
      <sheetName val="Rec_RO_IAS_Res5"/>
      <sheetName val="Other_AR5"/>
      <sheetName val="Other_AP5"/>
      <sheetName val="Rec_RO_IAS_Res6"/>
      <sheetName val="Other_AR6"/>
      <sheetName val="Other_AP6"/>
      <sheetName val="Rec_RO_IAS_Res8"/>
      <sheetName val="Other_AR8"/>
      <sheetName val="Other_AP8"/>
      <sheetName val="Rec_RO_IAS_Res9"/>
      <sheetName val="Other_AR9"/>
      <sheetName val="Other_AP9"/>
    </sheetNames>
    <sheetDataSet>
      <sheetData sheetId="1">
        <row r="170">
          <cell r="A170" t="str">
            <v>BS</v>
          </cell>
        </row>
      </sheetData>
    </sheetDataSet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Rec RO IAS Res"/>
      <sheetName val="readME"/>
      <sheetName val="Captions"/>
      <sheetName val="BS 2000 - 2001"/>
      <sheetName val="PL"/>
      <sheetName val="CF"/>
      <sheetName val="BS 2001-2002 "/>
      <sheetName val="BS"/>
      <sheetName val="CE"/>
      <sheetName val="BSbrkdwn"/>
      <sheetName val="PLbrkdwn"/>
      <sheetName val="CFws"/>
      <sheetName val="TB"/>
      <sheetName val="IASadj"/>
      <sheetName val="REVjrnls"/>
      <sheetName val="DeferredTax"/>
      <sheetName val="ee"/>
      <sheetName val="NewAcc"/>
      <sheetName val="InfoDef"/>
      <sheetName val="ModulNewAcc"/>
      <sheetName val="ModulComplete"/>
      <sheetName val="ModulEnterAjeRev"/>
      <sheetName val="ModulEnterAje"/>
      <sheetName val="Prepare"/>
      <sheetName val="Limits"/>
      <sheetName val="USD_rates"/>
      <sheetName val="Rec_RO_IAS_Res"/>
      <sheetName val="BS_2000_-_2001"/>
      <sheetName val="BS_2001-2002_"/>
      <sheetName val="Rec_RO_IAS_Res1"/>
      <sheetName val="BS_2000_-_20011"/>
      <sheetName val="BS_2001-2002_1"/>
      <sheetName val="Rec_RO_IAS_Res2"/>
      <sheetName val="BS_2000_-_20012"/>
      <sheetName val="BS_2001-2002_2"/>
      <sheetName val="Rec_RO_IAS_Res3"/>
      <sheetName val="BS_2000_-_20013"/>
      <sheetName val="BS_2001-2002_3"/>
      <sheetName val="Rec_RO_IAS_Res4"/>
      <sheetName val="BS_2000_-_20014"/>
      <sheetName val="BS_2001-2002_4"/>
      <sheetName val="Rec_RO_IAS_Res7"/>
      <sheetName val="BS_2000_-_20017"/>
      <sheetName val="BS_2001-2002_7"/>
      <sheetName val="Rec_RO_IAS_Res5"/>
      <sheetName val="BS_2000_-_20015"/>
      <sheetName val="BS_2001-2002_5"/>
      <sheetName val="Rec_RO_IAS_Res6"/>
      <sheetName val="BS_2000_-_20016"/>
      <sheetName val="BS_2001-2002_6"/>
      <sheetName val="Rec_RO_IAS_Res8"/>
      <sheetName val="BS_2000_-_20018"/>
      <sheetName val="BS_2001-2002_8"/>
      <sheetName val="Rec_RO_IAS_Res9"/>
      <sheetName val="BS_2000_-_20019"/>
      <sheetName val="BS_2001-2002_9"/>
    </sheetNames>
    <sheetDataSet>
      <sheetData sheetId="12">
        <row r="3">
          <cell r="BJ3" t="str">
            <v>Restated MROL</v>
          </cell>
        </row>
      </sheetData>
    </sheetDataSet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IAS Damen"/>
      <sheetName val="IAS_Damen"/>
      <sheetName val="IAS_Damen1"/>
      <sheetName val="IAS_Damen2"/>
      <sheetName val="IAS_Damen3"/>
      <sheetName val="IAS_Damen4"/>
      <sheetName val="IAS_Damen5"/>
      <sheetName val="IAS_Damen6"/>
      <sheetName val="IAS_Damen7"/>
      <sheetName val="IAS_Damen8"/>
      <sheetName val="IAS_Damen9"/>
      <sheetName val="IAS_Damen10"/>
      <sheetName val="IAS_Damen13"/>
      <sheetName val="IAS_Damen11"/>
      <sheetName val="IAS_Damen12"/>
      <sheetName val="IAS_Damen14"/>
    </sheetNames>
    <definedNames>
      <definedName name="downwards"/>
      <definedName name="PreparePrint"/>
      <definedName name="Reclassify"/>
      <definedName name="ShowAll"/>
      <definedName name="upwards"/>
    </defined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readME"/>
      <sheetName val="CF Rom"/>
      <sheetName val="PL Rom"/>
      <sheetName val="BS Rom"/>
      <sheetName val="Captions"/>
      <sheetName val="BS"/>
      <sheetName val="PL"/>
      <sheetName val="CE LLC (2)"/>
      <sheetName val="CF"/>
      <sheetName val="CE"/>
      <sheetName val="BSbrkdwn"/>
      <sheetName val="PLbrkdwn"/>
      <sheetName val="CFws"/>
      <sheetName val="Rec RO IAS Res"/>
      <sheetName val="TB"/>
      <sheetName val="DeferredTax"/>
      <sheetName val="DeferredTax revised"/>
      <sheetName val="IASadj"/>
      <sheetName val="REVjrnls"/>
      <sheetName val="ee"/>
      <sheetName val="NewAcc"/>
      <sheetName val="InfoDef"/>
      <sheetName val="ModulNewAcc"/>
      <sheetName val="ModulComplete"/>
      <sheetName val="ModulEnterAjeRev"/>
      <sheetName val="ModulEnterAje"/>
      <sheetName val="Prepare"/>
      <sheetName val="Limits"/>
      <sheetName val="CF_Rom"/>
      <sheetName val="PL_Rom"/>
      <sheetName val="BS_Rom"/>
      <sheetName val="CE_LLC_(2)"/>
      <sheetName val="Rec_RO_IAS_Res"/>
      <sheetName val="DeferredTax_revised"/>
      <sheetName val="CF_Rom1"/>
      <sheetName val="PL_Rom1"/>
      <sheetName val="BS_Rom1"/>
      <sheetName val="CE_LLC_(2)1"/>
      <sheetName val="Rec_RO_IAS_Res1"/>
      <sheetName val="DeferredTax_revised1"/>
      <sheetName val="CF_Rom2"/>
      <sheetName val="PL_Rom2"/>
      <sheetName val="BS_Rom2"/>
      <sheetName val="CE_LLC_(2)2"/>
      <sheetName val="Rec_RO_IAS_Res2"/>
      <sheetName val="DeferredTax_revised2"/>
      <sheetName val="CF_Rom3"/>
      <sheetName val="PL_Rom3"/>
      <sheetName val="BS_Rom3"/>
      <sheetName val="CE_LLC_(2)3"/>
      <sheetName val="Rec_RO_IAS_Res3"/>
      <sheetName val="DeferredTax_revised3"/>
      <sheetName val="CF_Rom4"/>
      <sheetName val="PL_Rom4"/>
      <sheetName val="BS_Rom4"/>
      <sheetName val="CE_LLC_(2)4"/>
      <sheetName val="Rec_RO_IAS_Res4"/>
      <sheetName val="DeferredTax_revised4"/>
      <sheetName val="CF_Rom7"/>
      <sheetName val="PL_Rom7"/>
      <sheetName val="BS_Rom7"/>
      <sheetName val="CE_LLC_(2)7"/>
      <sheetName val="Rec_RO_IAS_Res7"/>
      <sheetName val="DeferredTax_revised7"/>
      <sheetName val="CF_Rom5"/>
      <sheetName val="PL_Rom5"/>
      <sheetName val="BS_Rom5"/>
      <sheetName val="CE_LLC_(2)5"/>
      <sheetName val="Rec_RO_IAS_Res5"/>
      <sheetName val="DeferredTax_revised5"/>
      <sheetName val="CF_Rom6"/>
      <sheetName val="PL_Rom6"/>
      <sheetName val="BS_Rom6"/>
      <sheetName val="CE_LLC_(2)6"/>
      <sheetName val="Rec_RO_IAS_Res6"/>
      <sheetName val="DeferredTax_revised6"/>
      <sheetName val="CF_Rom8"/>
      <sheetName val="PL_Rom8"/>
      <sheetName val="BS_Rom8"/>
      <sheetName val="CE_LLC_(2)8"/>
      <sheetName val="Rec_RO_IAS_Res8"/>
      <sheetName val="DeferredTax_revised8"/>
      <sheetName val="CF_Rom9"/>
      <sheetName val="PL_Rom9"/>
      <sheetName val="BS_Rom9"/>
      <sheetName val="CE_LLC_(2)9"/>
      <sheetName val="Rec_RO_IAS_Res9"/>
      <sheetName val="DeferredTax_revised9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Note"/>
      <sheetName val="Alte note"/>
      <sheetName val="BS"/>
      <sheetName val="BS 10-11"/>
      <sheetName val="IS"/>
      <sheetName val="IS 10-11"/>
      <sheetName val="CF 10-11"/>
      <sheetName val="Comprehensive income"/>
      <sheetName val="SOCE"/>
      <sheetName val="SOCE EUR"/>
      <sheetName val="Nota impozit pe profit"/>
      <sheetName val="X_20 Balances 31.12.2011"/>
      <sheetName val="X 30 Transactions 31.12.2011"/>
      <sheetName val="GMBH FA_2011"/>
      <sheetName val="Tangibles_11"/>
      <sheetName val="TOM Holding 2011"/>
      <sheetName val="segment reporting"/>
      <sheetName val="Nota Intang_2011"/>
      <sheetName val="exp zone geogr"/>
      <sheetName val="F2_210 combined TB @ 31.12.2011"/>
      <sheetName val="GL 120 GL Holding"/>
      <sheetName val="F2_140 TB DMC @ 31.12.2011"/>
      <sheetName val="MI"/>
      <sheetName val="Subsidiary"/>
      <sheetName val="Associates"/>
      <sheetName val="Dividends"/>
      <sheetName val="Inv_IFRS"/>
      <sheetName val="Grup structure"/>
      <sheetName val="F2_650_Final TB Holding 12.2010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L"/>
      <sheetName val="Sheet1"/>
      <sheetName val="BS AR 31.10.06 (2)"/>
      <sheetName val="BS_AR_31_10_06_(2)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Start"/>
      <sheetName val="Bilanz_Balance"/>
      <sheetName val="GuV_ P&amp;L"/>
      <sheetName val="AV_ Fixed Assets"/>
      <sheetName val="EK_Equity"/>
      <sheetName val="Ford_Rec"/>
      <sheetName val="Verb_Liab"/>
      <sheetName val="ICO Bilanz_Balance"/>
      <sheetName val="ICO GuV_Income"/>
      <sheetName val="Anhang_Notes"/>
      <sheetName val="Texte"/>
      <sheetName val="GuV__P&amp;L"/>
      <sheetName val="AV__Fixed_Assets"/>
      <sheetName val="ICO_Bilanz_Balance"/>
      <sheetName val="ICO_GuV_Income"/>
    </sheetNames>
    <sheetDataSet>
      <sheetData sheetId="0">
        <row r="7">
          <cell r="N7">
            <v>1</v>
          </cell>
          <cell r="O7" t="str">
            <v>GH KG</v>
          </cell>
          <cell r="P7" t="str">
            <v>EUR</v>
          </cell>
          <cell r="Q7" t="str">
            <v>Gebr. Heinemann SE &amp; co. KG, Germany</v>
          </cell>
        </row>
        <row r="8">
          <cell r="N8">
            <v>2</v>
          </cell>
          <cell r="O8" t="str">
            <v>AMS GMBH</v>
          </cell>
          <cell r="P8" t="str">
            <v>EUR</v>
          </cell>
          <cell r="Q8" t="str">
            <v>Amsinck &amp; Sell Geschäftsführungs GmbH, Germany</v>
          </cell>
        </row>
        <row r="9">
          <cell r="J9" t="str">
            <v>HEINRIG FILIALA</v>
          </cell>
          <cell r="N9">
            <v>3</v>
          </cell>
          <cell r="O9" t="str">
            <v>AMS KG</v>
          </cell>
          <cell r="P9" t="str">
            <v>EUR</v>
          </cell>
          <cell r="Q9" t="str">
            <v>Amsinck &amp; Sell GmbH &amp; Co. (KG), Germany</v>
          </cell>
        </row>
        <row r="10">
          <cell r="N10">
            <v>4</v>
          </cell>
          <cell r="O10" t="str">
            <v>GH BETEILIGUNG</v>
          </cell>
          <cell r="P10" t="str">
            <v>EUR</v>
          </cell>
          <cell r="Q10" t="str">
            <v>Gebr. Heinemann Beteiligungs GmbH, Germany</v>
          </cell>
        </row>
        <row r="11">
          <cell r="J11">
            <v>41639</v>
          </cell>
          <cell r="N11">
            <v>5</v>
          </cell>
          <cell r="O11" t="str">
            <v>TABAK</v>
          </cell>
          <cell r="P11" t="str">
            <v>EUR</v>
          </cell>
          <cell r="Q11" t="str">
            <v>Gebr. Heinemann Tabak-GmbH, Germany</v>
          </cell>
        </row>
        <row r="12">
          <cell r="N12">
            <v>6</v>
          </cell>
          <cell r="O12" t="str">
            <v>USA GMBH</v>
          </cell>
          <cell r="P12" t="str">
            <v>EUR</v>
          </cell>
          <cell r="Q12" t="str">
            <v>Heinemann USA GmbH, Germany</v>
          </cell>
        </row>
        <row r="13">
          <cell r="N13">
            <v>7</v>
          </cell>
          <cell r="O13" t="str">
            <v>GH COPENHAGEN</v>
          </cell>
          <cell r="P13" t="str">
            <v>DKK</v>
          </cell>
          <cell r="Q13" t="str">
            <v>Gebr. Heinemann Copenhagen A/S, Denmark</v>
          </cell>
        </row>
        <row r="14">
          <cell r="N14">
            <v>8</v>
          </cell>
          <cell r="O14" t="str">
            <v>ASIA GMBH</v>
          </cell>
          <cell r="P14" t="str">
            <v>EUR</v>
          </cell>
          <cell r="Q14" t="str">
            <v>Heinemann Asia Pacific GmbH, Germany</v>
          </cell>
        </row>
        <row r="15">
          <cell r="N15">
            <v>9</v>
          </cell>
          <cell r="O15" t="str">
            <v>GH D.O.O.</v>
          </cell>
          <cell r="P15" t="str">
            <v>HRK</v>
          </cell>
          <cell r="Q15" t="str">
            <v>Heinemann d.o.o., Croatia</v>
          </cell>
        </row>
        <row r="16">
          <cell r="N16">
            <v>10</v>
          </cell>
          <cell r="O16" t="str">
            <v>TESTVEREK</v>
          </cell>
          <cell r="P16" t="str">
            <v>HUF</v>
          </cell>
          <cell r="Q16" t="str">
            <v>Heinemann Testverek Kft., Hungary</v>
          </cell>
        </row>
        <row r="17">
          <cell r="H17" t="e">
            <v>#VALUE!</v>
          </cell>
          <cell r="N17">
            <v>11</v>
          </cell>
          <cell r="O17" t="str">
            <v>SAMBUR</v>
          </cell>
          <cell r="P17" t="str">
            <v>CHF</v>
          </cell>
          <cell r="Q17" t="str">
            <v>Sambur AG, Switzerland</v>
          </cell>
        </row>
        <row r="18">
          <cell r="N18">
            <v>12</v>
          </cell>
          <cell r="O18" t="str">
            <v>GH REGIO</v>
          </cell>
          <cell r="P18" t="str">
            <v>EUR</v>
          </cell>
          <cell r="Q18" t="str">
            <v>Gebr. Heinemann Regionalflughäfen GmbH, Austria</v>
          </cell>
        </row>
        <row r="19">
          <cell r="H19">
            <v>2</v>
          </cell>
          <cell r="N19">
            <v>13</v>
          </cell>
          <cell r="O19" t="str">
            <v>GH WIEN (TVW)</v>
          </cell>
          <cell r="P19" t="str">
            <v>EUR</v>
          </cell>
          <cell r="Q19" t="str">
            <v>Gebr. Heinemann Wien GmbH, Austria</v>
          </cell>
        </row>
        <row r="20">
          <cell r="N20">
            <v>14</v>
          </cell>
          <cell r="O20" t="str">
            <v>HEINRIG IMPEX</v>
          </cell>
          <cell r="P20" t="str">
            <v>RON</v>
          </cell>
          <cell r="Q20" t="str">
            <v>Heinrig Impex SRL, Romania</v>
          </cell>
        </row>
        <row r="21">
          <cell r="N21">
            <v>15</v>
          </cell>
          <cell r="O21" t="str">
            <v>HEINRIG FILIALA</v>
          </cell>
          <cell r="P21" t="str">
            <v>RON</v>
          </cell>
          <cell r="Q21" t="str">
            <v>Heinrig Impex SRL Filiala Bucaresti, Romania</v>
          </cell>
        </row>
        <row r="22">
          <cell r="N22">
            <v>16</v>
          </cell>
          <cell r="O22" t="str">
            <v>HDF</v>
          </cell>
          <cell r="P22" t="str">
            <v>EUR</v>
          </cell>
          <cell r="Q22" t="str">
            <v>Hungarian Duty Free Ltd., Hungary</v>
          </cell>
        </row>
        <row r="23">
          <cell r="N23">
            <v>17</v>
          </cell>
          <cell r="O23" t="str">
            <v>UNIFREE</v>
          </cell>
          <cell r="P23" t="str">
            <v>TRY</v>
          </cell>
          <cell r="Q23" t="str">
            <v>Unifree Duty Free A.S., Turkey</v>
          </cell>
        </row>
        <row r="24">
          <cell r="N24">
            <v>18</v>
          </cell>
          <cell r="O24" t="str">
            <v>GLOBAL HOLDING</v>
          </cell>
          <cell r="P24" t="str">
            <v>EUR</v>
          </cell>
          <cell r="Q24" t="str">
            <v>Global Eastern Wine Holding GmbH, Germany</v>
          </cell>
        </row>
        <row r="25">
          <cell r="N25">
            <v>19</v>
          </cell>
          <cell r="O25" t="str">
            <v>GLOBAL SPIRITS</v>
          </cell>
          <cell r="P25" t="str">
            <v>CZK</v>
          </cell>
          <cell r="Q25" t="str">
            <v>Global spirits s.r.o., Chech Republic</v>
          </cell>
        </row>
        <row r="26">
          <cell r="N26">
            <v>20</v>
          </cell>
          <cell r="O26" t="str">
            <v>TMS</v>
          </cell>
          <cell r="P26" t="str">
            <v>EUR</v>
          </cell>
          <cell r="Q26" t="str">
            <v>Travel Market Services Amsterdam B.V., Netherlands</v>
          </cell>
        </row>
        <row r="27">
          <cell r="N27">
            <v>21</v>
          </cell>
          <cell r="O27" t="str">
            <v>TRD</v>
          </cell>
          <cell r="P27" t="str">
            <v>BGN</v>
          </cell>
          <cell r="Q27" t="str">
            <v>Gebr. Heinemann Bulgaria OOD, Bulgaria</v>
          </cell>
        </row>
        <row r="28">
          <cell r="N28">
            <v>22</v>
          </cell>
          <cell r="O28" t="str">
            <v>TRN</v>
          </cell>
          <cell r="P28" t="str">
            <v>NOK</v>
          </cell>
          <cell r="Q28" t="str">
            <v>Travel Retail Norway A/S, Norway</v>
          </cell>
        </row>
        <row r="29">
          <cell r="N29">
            <v>23</v>
          </cell>
          <cell r="O29" t="str">
            <v>TRAVEL FREE</v>
          </cell>
          <cell r="P29" t="str">
            <v>CZK</v>
          </cell>
          <cell r="Q29" t="str">
            <v>Travel Free s.r.o., Chech Republic</v>
          </cell>
        </row>
        <row r="30">
          <cell r="N30">
            <v>24</v>
          </cell>
          <cell r="O30" t="str">
            <v>GH SPAIN</v>
          </cell>
          <cell r="P30" t="str">
            <v>EUR</v>
          </cell>
          <cell r="Q30" t="str">
            <v>Gebr. Heinemann Duty Free Spain S.L., Spain</v>
          </cell>
        </row>
        <row r="31">
          <cell r="N31">
            <v>25</v>
          </cell>
          <cell r="O31" t="str">
            <v>LOGISTIK</v>
          </cell>
          <cell r="P31" t="str">
            <v>HUF</v>
          </cell>
          <cell r="Q31" t="str">
            <v>Logistik Services Kft., Hungary</v>
          </cell>
        </row>
        <row r="32">
          <cell r="N32">
            <v>26</v>
          </cell>
          <cell r="O32" t="str">
            <v>MOSKOW</v>
          </cell>
          <cell r="P32" t="str">
            <v>EUR</v>
          </cell>
          <cell r="Q32" t="str">
            <v>Gebr. Heinemann Moskow GmbH, Germany</v>
          </cell>
        </row>
        <row r="33">
          <cell r="N33">
            <v>27</v>
          </cell>
          <cell r="O33" t="str">
            <v>GH RETAIL APS</v>
          </cell>
          <cell r="P33" t="str">
            <v>DKK</v>
          </cell>
          <cell r="Q33" t="str">
            <v>Gebr. Heinemann Retail Aps, Denmark</v>
          </cell>
        </row>
        <row r="34">
          <cell r="N34">
            <v>28</v>
          </cell>
          <cell r="O34" t="str">
            <v>CRUISE LINER</v>
          </cell>
          <cell r="P34" t="str">
            <v>EUR</v>
          </cell>
          <cell r="Q34" t="str">
            <v>Gebr. Heinemann Cruise Liner GmbH &amp; CO. KG, Germany</v>
          </cell>
        </row>
        <row r="35">
          <cell r="N35">
            <v>29</v>
          </cell>
          <cell r="O35" t="str">
            <v>HEINRIG DISTR</v>
          </cell>
          <cell r="P35" t="str">
            <v>RON</v>
          </cell>
          <cell r="Q35" t="str">
            <v>Heinrig Distribution Srl., Romania</v>
          </cell>
        </row>
        <row r="36">
          <cell r="N36">
            <v>30</v>
          </cell>
          <cell r="O36" t="str">
            <v>TF POLAND</v>
          </cell>
          <cell r="P36" t="str">
            <v>PLN</v>
          </cell>
          <cell r="Q36" t="str">
            <v>Travel Free Poland, Polen</v>
          </cell>
        </row>
        <row r="37">
          <cell r="N37">
            <v>31</v>
          </cell>
          <cell r="O37" t="str">
            <v>TRS</v>
          </cell>
          <cell r="P37" t="str">
            <v>EUR</v>
          </cell>
          <cell r="Q37" t="str">
            <v>Travel Retail Slovakia, Slovakia</v>
          </cell>
        </row>
        <row r="38">
          <cell r="N38">
            <v>32</v>
          </cell>
          <cell r="O38" t="str">
            <v>TRV</v>
          </cell>
          <cell r="P38" t="str">
            <v>LTL</v>
          </cell>
          <cell r="Q38" t="str">
            <v>UAB Travel Retail Vilnius, Lithuania</v>
          </cell>
        </row>
        <row r="39">
          <cell r="N39">
            <v>33</v>
          </cell>
          <cell r="O39" t="str">
            <v>RUBIS</v>
          </cell>
          <cell r="P39" t="str">
            <v>EUR</v>
          </cell>
          <cell r="Q39" t="str">
            <v>Rubis Holding Ltd., Cyprus</v>
          </cell>
        </row>
        <row r="40">
          <cell r="N40">
            <v>34</v>
          </cell>
          <cell r="O40" t="str">
            <v>TR DOMO</v>
          </cell>
          <cell r="P40" t="str">
            <v>RUB</v>
          </cell>
          <cell r="Q40" t="str">
            <v>Travel Retail Domodedovo, Russia</v>
          </cell>
        </row>
        <row r="41">
          <cell r="N41">
            <v>35</v>
          </cell>
          <cell r="O41" t="str">
            <v>SCORPIO HOLD (Group)</v>
          </cell>
          <cell r="P41" t="str">
            <v>GBP</v>
          </cell>
          <cell r="Q41" t="str">
            <v>Scorpio International Holdings, Great Britain</v>
          </cell>
        </row>
        <row r="42">
          <cell r="N42">
            <v>36</v>
          </cell>
          <cell r="O42" t="str">
            <v>DFP</v>
          </cell>
          <cell r="P42" t="str">
            <v>RUB</v>
          </cell>
          <cell r="Q42" t="str">
            <v>Duty Free Partners, Russia</v>
          </cell>
        </row>
        <row r="43">
          <cell r="N43">
            <v>37</v>
          </cell>
          <cell r="O43" t="str">
            <v>ASIA PACIFIC LTD.</v>
          </cell>
          <cell r="P43" t="str">
            <v>USD</v>
          </cell>
          <cell r="Q43" t="str">
            <v>Heinemann Asia Pacific Pte. Ltd., Singapore</v>
          </cell>
        </row>
        <row r="44">
          <cell r="N44">
            <v>38</v>
          </cell>
          <cell r="O44" t="str">
            <v>HONGKONG</v>
          </cell>
          <cell r="P44" t="str">
            <v>HKD</v>
          </cell>
          <cell r="Q44" t="str">
            <v>Heinemann Hong Kong Limited</v>
          </cell>
        </row>
        <row r="45">
          <cell r="N45">
            <v>39</v>
          </cell>
          <cell r="O45" t="str">
            <v>MAROC</v>
          </cell>
          <cell r="P45" t="str">
            <v>MAD</v>
          </cell>
          <cell r="Q45" t="str">
            <v>Gebr. Heinemann Maroc SARL AU</v>
          </cell>
        </row>
        <row r="46">
          <cell r="N46">
            <v>40</v>
          </cell>
          <cell r="O46" t="str">
            <v>GLOBAL PROJEKT</v>
          </cell>
          <cell r="P46" t="str">
            <v>EUR</v>
          </cell>
          <cell r="Q46" t="str">
            <v>Global Projekt GmbH</v>
          </cell>
        </row>
        <row r="47">
          <cell r="N47">
            <v>41</v>
          </cell>
          <cell r="O47" t="str">
            <v>PEKING</v>
          </cell>
          <cell r="P47" t="str">
            <v>CNY</v>
          </cell>
          <cell r="Q47" t="str">
            <v>Heinemann Commercial &amp; Trading (Bejing) Co. Ltd</v>
          </cell>
        </row>
        <row r="48">
          <cell r="N48">
            <v>42</v>
          </cell>
          <cell r="O48" t="str">
            <v>UNIFREE CYPRUS</v>
          </cell>
          <cell r="P48" t="str">
            <v>TRY</v>
          </cell>
          <cell r="Q48" t="str">
            <v>Unifree Dutyfree Operating &amp; Supplying Ltd.</v>
          </cell>
        </row>
        <row r="49">
          <cell r="N49">
            <v>43</v>
          </cell>
          <cell r="O49" t="str">
            <v>PETERSBURG HOLD</v>
          </cell>
          <cell r="P49" t="str">
            <v>EUR</v>
          </cell>
          <cell r="Q49" t="str">
            <v>GH Retail St. Petersburg, Cyprus</v>
          </cell>
        </row>
        <row r="50">
          <cell r="N50">
            <v>44</v>
          </cell>
          <cell r="O50" t="str">
            <v>BF &amp; GH HOLDING</v>
          </cell>
          <cell r="P50" t="str">
            <v>EUR</v>
          </cell>
          <cell r="Q50" t="str">
            <v>BF &amp; GH Ukraine Holding Ltd., Cyprus</v>
          </cell>
        </row>
        <row r="51">
          <cell r="N51">
            <v>45</v>
          </cell>
          <cell r="O51" t="str">
            <v>BF &amp; GH</v>
          </cell>
          <cell r="P51" t="str">
            <v>UAH</v>
          </cell>
          <cell r="Q51" t="str">
            <v>BF &amp; GH Travel Retail Ltd., Ukraine</v>
          </cell>
        </row>
        <row r="52">
          <cell r="N52">
            <v>46</v>
          </cell>
          <cell r="O52" t="str">
            <v>PETERSBURG</v>
          </cell>
          <cell r="P52" t="str">
            <v>RUB</v>
          </cell>
          <cell r="Q52" t="str">
            <v>LLC Travel Retail St. Petersburg, Russia</v>
          </cell>
        </row>
        <row r="53">
          <cell r="N53">
            <v>47</v>
          </cell>
          <cell r="O53" t="str">
            <v>GH POLAND</v>
          </cell>
          <cell r="P53" t="str">
            <v>PLN</v>
          </cell>
          <cell r="Q53" t="str">
            <v>Gebr. Heinemann Poland sp. z.o.o., Poland</v>
          </cell>
        </row>
        <row r="54">
          <cell r="N54">
            <v>48</v>
          </cell>
          <cell r="O54" t="str">
            <v>ASIA RETAIL &amp; DIST</v>
          </cell>
          <cell r="P54" t="str">
            <v>USD</v>
          </cell>
          <cell r="Q54" t="str">
            <v>Heinemann Retail &amp; Distribution (Singapore) Pte Ltd</v>
          </cell>
        </row>
        <row r="55">
          <cell r="N55">
            <v>49</v>
          </cell>
          <cell r="O55" t="str">
            <v>UNIFREE LATVIA</v>
          </cell>
          <cell r="P55" t="str">
            <v>LVL</v>
          </cell>
          <cell r="Q55" t="str">
            <v>Sia Unifree Latvia, Latvia</v>
          </cell>
        </row>
        <row r="56">
          <cell r="N56">
            <v>50</v>
          </cell>
          <cell r="O56" t="str">
            <v>TRI</v>
          </cell>
          <cell r="P56" t="str">
            <v>EUR</v>
          </cell>
          <cell r="Q56" t="str">
            <v>Travel Retail Italiana S.r.l.</v>
          </cell>
        </row>
        <row r="57">
          <cell r="N57">
            <v>51</v>
          </cell>
          <cell r="O57" t="str">
            <v>MALAYSIA</v>
          </cell>
          <cell r="P57" t="str">
            <v>MYR</v>
          </cell>
          <cell r="Q57" t="str">
            <v>Heinemann Duty Free Malaysia Sdn Bhd</v>
          </cell>
        </row>
        <row r="58">
          <cell r="N58">
            <v>52</v>
          </cell>
          <cell r="O58" t="str">
            <v>UNIFREE KOSOVO</v>
          </cell>
          <cell r="P58" t="str">
            <v>EUR</v>
          </cell>
          <cell r="Q58" t="str">
            <v>Unifree Kosovo SH. P.K.</v>
          </cell>
        </row>
        <row r="59">
          <cell r="N59">
            <v>53</v>
          </cell>
          <cell r="O59" t="str">
            <v>UNIFREE GEORGIA</v>
          </cell>
          <cell r="P59" t="str">
            <v>GEL</v>
          </cell>
          <cell r="Q59" t="str">
            <v>LLC Unifree Georgia</v>
          </cell>
        </row>
        <row r="60">
          <cell r="N60">
            <v>54</v>
          </cell>
          <cell r="O60" t="str">
            <v>GH SCANDINAVIA</v>
          </cell>
          <cell r="P60" t="str">
            <v>DKK</v>
          </cell>
          <cell r="Q60" t="str">
            <v>Heinemann Scandinavia Aps</v>
          </cell>
        </row>
        <row r="61">
          <cell r="N61">
            <v>55</v>
          </cell>
          <cell r="O61" t="str">
            <v>AUSTR HOLDING</v>
          </cell>
          <cell r="P61" t="str">
            <v>AUD</v>
          </cell>
          <cell r="Q61" t="str">
            <v>Heinemann Australia Pty. Ltd.</v>
          </cell>
        </row>
        <row r="62">
          <cell r="N62">
            <v>56</v>
          </cell>
          <cell r="O62" t="str">
            <v>TR AUSTRALIA</v>
          </cell>
          <cell r="P62" t="str">
            <v>AUD</v>
          </cell>
          <cell r="Q62" t="str">
            <v>Travel Retail Australia</v>
          </cell>
        </row>
        <row r="63">
          <cell r="N63">
            <v>57</v>
          </cell>
          <cell r="O63" t="str">
            <v>USA INC.</v>
          </cell>
          <cell r="P63" t="str">
            <v>USD</v>
          </cell>
          <cell r="Q63" t="str">
            <v>Heinemann USA Inc., USA</v>
          </cell>
        </row>
        <row r="64">
          <cell r="N64">
            <v>58</v>
          </cell>
          <cell r="O64">
            <v>0</v>
          </cell>
          <cell r="P64">
            <v>0</v>
          </cell>
          <cell r="Q64">
            <v>0</v>
          </cell>
        </row>
        <row r="65">
          <cell r="N65">
            <v>0</v>
          </cell>
          <cell r="O65" t="str">
            <v>-</v>
          </cell>
          <cell r="P65">
            <v>0</v>
          </cell>
          <cell r="Q65" t="str">
            <v>-</v>
          </cell>
        </row>
      </sheetData>
      <sheetData sheetId="10">
        <row r="2">
          <cell r="B2" t="str">
            <v>Deutsch</v>
          </cell>
          <cell r="C2" t="str">
            <v>Englisch</v>
          </cell>
          <cell r="D2" t="str">
            <v>Ungarisch</v>
          </cell>
          <cell r="E2" t="str">
            <v>Polnisch</v>
          </cell>
        </row>
        <row r="4">
          <cell r="B4" t="str">
            <v>Verbundene Unternehmen</v>
          </cell>
          <cell r="C4" t="str">
            <v>Affiliated companies</v>
          </cell>
          <cell r="D4" t="str">
            <v>Kapcsolt vállalkozások</v>
          </cell>
          <cell r="E4" t="str">
            <v>Jednostki powiązane</v>
          </cell>
        </row>
        <row r="5">
          <cell r="B5" t="str">
            <v>Gesellschaft</v>
          </cell>
          <cell r="C5" t="str">
            <v>Company</v>
          </cell>
          <cell r="D5" t="str">
            <v>Társaság</v>
          </cell>
          <cell r="E5" t="str">
            <v>Jednostka</v>
          </cell>
        </row>
        <row r="6">
          <cell r="B6" t="str">
            <v>Periode</v>
          </cell>
          <cell r="C6" t="str">
            <v>Period</v>
          </cell>
          <cell r="D6" t="str">
            <v>Időszak</v>
          </cell>
          <cell r="E6" t="str">
            <v>Okres</v>
          </cell>
        </row>
        <row r="7">
          <cell r="B7" t="str">
            <v>Währung</v>
          </cell>
          <cell r="C7" t="str">
            <v>Currency</v>
          </cell>
          <cell r="D7" t="str">
            <v>Pénznem</v>
          </cell>
          <cell r="E7" t="str">
            <v>Waluta</v>
          </cell>
        </row>
        <row r="8">
          <cell r="B8" t="str">
            <v>Titel</v>
          </cell>
          <cell r="C8" t="str">
            <v>Headline</v>
          </cell>
          <cell r="D8" t="str">
            <v>Cím</v>
          </cell>
          <cell r="E8" t="str">
            <v>Nagłówek</v>
          </cell>
        </row>
        <row r="9">
          <cell r="B9" t="str">
            <v>Sprache</v>
          </cell>
          <cell r="C9" t="str">
            <v>language</v>
          </cell>
          <cell r="D9" t="str">
            <v>Nyelv</v>
          </cell>
          <cell r="E9" t="str">
            <v>Język</v>
          </cell>
        </row>
        <row r="10">
          <cell r="B10" t="str">
            <v>Aktiva</v>
          </cell>
          <cell r="C10" t="str">
            <v>Assets</v>
          </cell>
          <cell r="D10" t="str">
            <v>Aktívák</v>
          </cell>
          <cell r="E10" t="str">
            <v>Aktywa</v>
          </cell>
        </row>
        <row r="11">
          <cell r="B11" t="str">
            <v>Anlagevermögen</v>
          </cell>
          <cell r="C11" t="str">
            <v>Fixed assets</v>
          </cell>
          <cell r="D11" t="str">
            <v>Befektetett vagyon</v>
          </cell>
          <cell r="E11" t="str">
            <v>Aktywa trwałe</v>
          </cell>
        </row>
        <row r="12">
          <cell r="B12" t="str">
            <v>Immaterielle Vermögensgegenstände</v>
          </cell>
          <cell r="C12" t="str">
            <v>Intangible assets</v>
          </cell>
          <cell r="D12" t="str">
            <v>Eszmei vagyontárgyak</v>
          </cell>
          <cell r="E12" t="str">
            <v>Wartości niematerialne i prawne</v>
          </cell>
        </row>
        <row r="13">
          <cell r="B13" t="str">
            <v>Konzessionen, gewerbliche Schutzrechte und änhliche Rechte und Werte sowie Lizenzen an solchen rechten und Werten</v>
          </cell>
          <cell r="C13" t="str">
            <v>Concessions, industrial and similar rights and assets, licenses in such rights and assets</v>
          </cell>
          <cell r="D13" t="str">
            <v>Koncessziók, ipari és hasonló jogok és eszközök, licenszek ilyenfajta jogokra és eszközökre </v>
          </cell>
          <cell r="E13" t="str">
            <v>Koncesje, prawa własności przemysłowej ora prawa i aktywa o podobnym charakterze, licencje związane z takimi prawami i aktywami</v>
          </cell>
        </row>
        <row r="14">
          <cell r="B14" t="str">
            <v>Geschäfts- oder Firmenwert</v>
          </cell>
          <cell r="C14" t="str">
            <v>Goodwill</v>
          </cell>
          <cell r="D14" t="str">
            <v>Goodwill</v>
          </cell>
          <cell r="E14" t="str">
            <v>Wartość firmy</v>
          </cell>
        </row>
        <row r="15">
          <cell r="B15" t="str">
            <v>geleistete Anzahlungen</v>
          </cell>
          <cell r="C15" t="str">
            <v>Advance payments on intangible assets</v>
          </cell>
          <cell r="D15" t="str">
            <v>Előlegek az eszmei vagyontárgyakra</v>
          </cell>
          <cell r="E15" t="str">
            <v>Zaliczki na wartości niematerialne i prawne</v>
          </cell>
        </row>
        <row r="16">
          <cell r="B16" t="str">
            <v>Sachanlagen</v>
          </cell>
          <cell r="C16" t="str">
            <v>Tangible assets</v>
          </cell>
          <cell r="D16" t="str">
            <v>Állóeszközök</v>
          </cell>
          <cell r="E16" t="str">
            <v>Rzeczowe aktywa trwałe</v>
          </cell>
        </row>
        <row r="17">
          <cell r="B17" t="str">
            <v>Grundstücke, grundstücksähnliche Rechte und Bauten einschließlich der Bauten auf fremden Grundstücken</v>
          </cell>
          <cell r="C17" t="str">
            <v>Land, land rights and buildings including buildings on third party land</v>
          </cell>
          <cell r="D17" t="str">
            <v>Telkek, telekbirtokhoz hasonló jogok és épületek, beleértve a harmadik felek telkén lévő épületeket </v>
          </cell>
          <cell r="E17" t="str">
            <v>Grunty i prawa użytkowania gruntów oraz budynki, w tym budynki wzniesione na terenie nieruchomości gruntowej należącej do osoby trzeciej</v>
          </cell>
        </row>
        <row r="18">
          <cell r="B18" t="str">
            <v>technische Anlagen und Maschinen</v>
          </cell>
          <cell r="C18" t="str">
            <v>Technical equipment and machinery</v>
          </cell>
          <cell r="D18" t="str">
            <v>Műszaki berendezések és gépek</v>
          </cell>
          <cell r="E18" t="str">
            <v>Annika</v>
          </cell>
        </row>
        <row r="19">
          <cell r="B19" t="str">
            <v>andere Anlagen, Betriebs- und Geschäftsausstattung</v>
          </cell>
          <cell r="C19" t="str">
            <v>other equipment, plant and office equipment</v>
          </cell>
          <cell r="D19" t="str">
            <v>Egyéb berendezések, üzemi és irodai felszerelés</v>
          </cell>
          <cell r="E19" t="str">
            <v>Inny sprzęt, urządzenia oraz wyposażenie biurowe</v>
          </cell>
        </row>
        <row r="20">
          <cell r="B20" t="str">
            <v>geleistete Anzahlungen und Anlagen im Bau</v>
          </cell>
          <cell r="C20" t="str">
            <v>Advance payments and assets under construction</v>
          </cell>
          <cell r="D20" t="str">
            <v>Előlegek és építés alatt lévő eszközök</v>
          </cell>
          <cell r="E20" t="str">
            <v>Zaliczki na aktywa w budowie</v>
          </cell>
        </row>
        <row r="21">
          <cell r="B21" t="str">
            <v>Finanzanlagen</v>
          </cell>
          <cell r="C21" t="str">
            <v>Financial assets</v>
          </cell>
          <cell r="D21" t="str">
            <v>Befektetett pénzügyi eszközök</v>
          </cell>
          <cell r="E21" t="str">
            <v>Aktywa finansowe</v>
          </cell>
        </row>
        <row r="22">
          <cell r="B22" t="str">
            <v>Anteile an verbundenen Unternehmen - konsolidiert</v>
          </cell>
          <cell r="C22" t="str">
            <v>Shares in affiliated companies - consolidated</v>
          </cell>
          <cell r="D22" t="str">
            <v>Részesedés kapcsolt vállalkozásban - konszolidált</v>
          </cell>
          <cell r="E22" t="str">
            <v>Udziały w jednostkach powiązanych - objętych konsolidacją</v>
          </cell>
        </row>
        <row r="23">
          <cell r="B23" t="str">
            <v>Anteile an verbundenen Unternehmen - nicht konsolidiert</v>
          </cell>
          <cell r="C23" t="str">
            <v>Shares in affiliated companies - not consolidated</v>
          </cell>
          <cell r="D23" t="str">
            <v>Részesedés kapcsolt vállalkozásban - nem konszolidált</v>
          </cell>
          <cell r="E23" t="str">
            <v>Udziały w jednostkach powiązanych - nieobjętych konsolidacją</v>
          </cell>
        </row>
        <row r="24">
          <cell r="B24" t="str">
            <v>Anteile an assoziierten Unternnehmen</v>
          </cell>
          <cell r="C24" t="str">
            <v>Shares in associated companies</v>
          </cell>
          <cell r="D24" t="str">
            <v>Részesedés társult vállalkozásban</v>
          </cell>
          <cell r="E24" t="str">
            <v>Udziały w jednostkach stowarzyszonych</v>
          </cell>
        </row>
        <row r="25">
          <cell r="B25" t="str">
            <v>sonstige Beteiligungen</v>
          </cell>
          <cell r="C25" t="str">
            <v>Shares in other related companies</v>
          </cell>
          <cell r="D25" t="str">
            <v>Egyéb részesedések</v>
          </cell>
          <cell r="E25" t="str">
            <v>Inwestycje w pozostałych jednostkach</v>
          </cell>
        </row>
        <row r="26">
          <cell r="B26" t="str">
            <v>Ausleihungen an verbundene Unternehmen - konsolidiert</v>
          </cell>
          <cell r="C26" t="str">
            <v>Long-term loans to affiliated companies - consolidated</v>
          </cell>
          <cell r="D26" t="str">
            <v>Kölcsönök kapcsolt vállalkozások számára - konszolidált</v>
          </cell>
          <cell r="E26" t="str">
            <v>Pożyczki długoterminowe udzielone jednostkom powiązanym - objętym konsolidacją</v>
          </cell>
        </row>
        <row r="27">
          <cell r="B27" t="str">
            <v>Ausleihungen an verbundene Unternehmen - nicht konsolidiert</v>
          </cell>
          <cell r="C27" t="str">
            <v>Long-term loans to affiliated companies - not consolidated</v>
          </cell>
          <cell r="D27" t="str">
            <v>Kölcsönök kapcsolt vállalkozások számára - nem konszolidált</v>
          </cell>
          <cell r="E27" t="str">
            <v>Pożyczki długoterminowe udzielone jednostkom powiązanym - nieobjętym konsolidacją</v>
          </cell>
        </row>
        <row r="28">
          <cell r="B28" t="str">
            <v>Ausleihungen an assoziierte Unternehmen</v>
          </cell>
          <cell r="C28" t="str">
            <v>Long-term loans to associated companies</v>
          </cell>
          <cell r="D28" t="str">
            <v>Kölcsönök társult vállalkozások számára</v>
          </cell>
          <cell r="E28" t="str">
            <v>Pożyczki długoterminowe udzielone jednostkom stowarzyszonym</v>
          </cell>
        </row>
        <row r="29">
          <cell r="B29" t="str">
            <v>Ausleihungen an sonstige Beteiligungsgesellschaften</v>
          </cell>
          <cell r="C29" t="str">
            <v>Long-tern loans to other related companies</v>
          </cell>
          <cell r="D29" t="str">
            <v>Kölcsönök egyéb részulajdonban lévő vállalkozások számára</v>
          </cell>
          <cell r="E29" t="str">
            <v>Pożyczki długoterminowe udzielone pozostałym jednostkom</v>
          </cell>
        </row>
        <row r="30">
          <cell r="B30" t="str">
            <v>sonstige Ausleihungen</v>
          </cell>
          <cell r="C30" t="str">
            <v>other long-term loans</v>
          </cell>
          <cell r="D30" t="str">
            <v>Egyéb kölcsönök</v>
          </cell>
          <cell r="E30" t="str">
            <v>Pozostałe pożyczki długoterminowe</v>
          </cell>
        </row>
        <row r="31">
          <cell r="B31" t="str">
            <v>Wertpapiere des Anlagevermögens</v>
          </cell>
          <cell r="C31" t="str">
            <v>Noncurrent Securites</v>
          </cell>
          <cell r="D31" t="str">
            <v>Befektetett eszközök értékpapírjai</v>
          </cell>
          <cell r="E31" t="str">
            <v>Długoterminowe papiery wartościowe</v>
          </cell>
        </row>
        <row r="32">
          <cell r="B32" t="str">
            <v>Umlaufvermögen</v>
          </cell>
          <cell r="C32" t="str">
            <v>Current assets</v>
          </cell>
          <cell r="D32" t="str">
            <v>Forgóeszközök</v>
          </cell>
          <cell r="E32" t="str">
            <v>Aktywa obrotowe</v>
          </cell>
        </row>
        <row r="33">
          <cell r="B33" t="str">
            <v>Vorräte</v>
          </cell>
          <cell r="C33" t="str">
            <v>Inventories</v>
          </cell>
          <cell r="D33" t="str">
            <v>Készletek</v>
          </cell>
          <cell r="E33" t="str">
            <v>Zapasy</v>
          </cell>
        </row>
        <row r="34">
          <cell r="B34" t="str">
            <v>Roh-, Hilfs- und Betriebsstoffe</v>
          </cell>
          <cell r="C34" t="str">
            <v>Rawmaterials and supplies</v>
          </cell>
          <cell r="D34" t="str">
            <v>Nyersanyagok, segédanyagok és üzemvitelhez szükséges anyagok</v>
          </cell>
          <cell r="E34" t="str">
            <v>Surowce i materiały eksploatacyjne</v>
          </cell>
        </row>
        <row r="35">
          <cell r="B35" t="str">
            <v>unfertige Erzeugnisse</v>
          </cell>
          <cell r="C35" t="str">
            <v>Work in progress</v>
          </cell>
          <cell r="D35" t="str">
            <v>Félkész termékek</v>
          </cell>
          <cell r="E35" t="str">
            <v>Produkty w toku</v>
          </cell>
        </row>
        <row r="36">
          <cell r="B36" t="str">
            <v>fertige Erzeugnisse</v>
          </cell>
          <cell r="C36" t="str">
            <v>Finished goods</v>
          </cell>
          <cell r="D36" t="str">
            <v>Késztermékek</v>
          </cell>
          <cell r="E36" t="str">
            <v>Produkty gotowe</v>
          </cell>
        </row>
        <row r="37">
          <cell r="B37" t="str">
            <v>Handelswaren - extern</v>
          </cell>
          <cell r="C37" t="str">
            <v>Merchandise - external</v>
          </cell>
          <cell r="D37" t="str">
            <v>Kereskedelmi áruk - külső</v>
          </cell>
          <cell r="E37" t="str">
            <v>Towary - z zewnątrz</v>
          </cell>
        </row>
        <row r="38">
          <cell r="B38" t="str">
            <v>Handelswaren - verbundene Unternehmen - konsolidiert</v>
          </cell>
          <cell r="C38" t="str">
            <v>Merchandise - affiliated companies - consolidated</v>
          </cell>
          <cell r="D38" t="str">
            <v>Kereskedelmi áruk - kapcsolt vállalkozások - konszolidált</v>
          </cell>
          <cell r="E38" t="str">
            <v>Towary - jednostki powiązane - objęte konsolidacją</v>
          </cell>
        </row>
        <row r="39">
          <cell r="B39" t="str">
            <v>geleistetet Anzahlungen auf Vorräte</v>
          </cell>
          <cell r="C39" t="str">
            <v>Advance payments on inventories</v>
          </cell>
          <cell r="D39" t="str">
            <v>Előlegek a készletekre</v>
          </cell>
          <cell r="E39" t="str">
            <v>Zaliczki na zapasy</v>
          </cell>
        </row>
        <row r="40">
          <cell r="B40" t="str">
            <v>Forderungen und sonstige Vermögensgegenstände</v>
          </cell>
          <cell r="C40" t="str">
            <v>Receivables and other assets</v>
          </cell>
          <cell r="D40" t="str">
            <v>Követelések és egyéb vagyoni eszközök</v>
          </cell>
          <cell r="E40" t="str">
            <v>Należności i inne aktywa</v>
          </cell>
        </row>
        <row r="41">
          <cell r="B41" t="str">
            <v>Forderungen aus Lieferungen und Leistungen</v>
          </cell>
          <cell r="C41" t="str">
            <v>Trade receivables</v>
          </cell>
          <cell r="D41" t="str">
            <v>Követelések szállitások és szolgáltatások alapján</v>
          </cell>
          <cell r="E41" t="str">
            <v>Należności z tytułu dostaw i usług</v>
          </cell>
        </row>
        <row r="42">
          <cell r="B42" t="str">
            <v>Forderungen gegen verbundene Unternehmen - konsolidiert</v>
          </cell>
          <cell r="C42" t="str">
            <v>Receivables from affiliated companies - consolidated</v>
          </cell>
          <cell r="D42" t="str">
            <v>Követelések kapcsolt vállalkozásokkal szemben - konszolidált</v>
          </cell>
          <cell r="E42" t="str">
            <v>Należności od jednostek powiązanych - objętych konsolidacją</v>
          </cell>
        </row>
        <row r="43">
          <cell r="B43" t="str">
            <v>Forderungen gegen verbundene Unternehmen - nicht konsolidiert</v>
          </cell>
          <cell r="C43" t="str">
            <v>Receivables from affiliated companies - not consolidated</v>
          </cell>
          <cell r="D43" t="str">
            <v>Követelések kapcsolt vállalkozásokkal szemben - nem konszolidált</v>
          </cell>
          <cell r="E43" t="str">
            <v>Należności od jednostek powiązanych - nieobjętych konsolidacją</v>
          </cell>
        </row>
        <row r="44">
          <cell r="B44" t="str">
            <v>Forderungen gegen assoziierte Unternehmen</v>
          </cell>
          <cell r="C44" t="str">
            <v>Receivables from associated companies</v>
          </cell>
          <cell r="D44" t="str">
            <v>Követelések társult vállalkozásokkal szemben</v>
          </cell>
          <cell r="E44" t="str">
            <v>Należności od jednostek stowarzyszonych</v>
          </cell>
        </row>
        <row r="45">
          <cell r="B45" t="str">
            <v>Forderungen gegen sonstige Beteiligungsunternehmen</v>
          </cell>
          <cell r="C45" t="str">
            <v>Receivables from other related companies (Heinemann-Group)</v>
          </cell>
          <cell r="D45" t="str">
            <v>Követelések egyéb részulajdonban lévő vállalkozások számára</v>
          </cell>
          <cell r="E45" t="str">
            <v>Należności od pozostałych jednostek</v>
          </cell>
        </row>
        <row r="46">
          <cell r="B46" t="str">
            <v>Forderungen gegen sonstige Gesellschafter (nicht Heinemann-Gruppe)</v>
          </cell>
          <cell r="C46" t="str">
            <v>Receivables from other shareholders (not Heinemann-Group)</v>
          </cell>
          <cell r="D46" t="str">
            <v>Követelés egyéb tulajdonosoktól (Heinemann csoporton kívüli)</v>
          </cell>
          <cell r="E46" t="str">
            <v>Należności od pozostałych wspólników (nie Grupa Heinemann)</v>
          </cell>
        </row>
        <row r="47">
          <cell r="B47" t="str">
            <v>Steuerforderungen</v>
          </cell>
          <cell r="C47" t="str">
            <v>Tax receivables</v>
          </cell>
          <cell r="D47" t="str">
            <v>Adókövetelések</v>
          </cell>
          <cell r="E47" t="str">
            <v>Należności z tytułu podatków</v>
          </cell>
        </row>
        <row r="48">
          <cell r="B48" t="str">
            <v>sonstige Vermögenssgegenstände</v>
          </cell>
          <cell r="C48" t="str">
            <v>other assets</v>
          </cell>
          <cell r="D48" t="str">
            <v>Egyéb vagyoni eszközök</v>
          </cell>
          <cell r="E48" t="str">
            <v>Inne aktywa</v>
          </cell>
        </row>
        <row r="49">
          <cell r="B49" t="str">
            <v>Wertpapiere des Umlaufvermögens</v>
          </cell>
          <cell r="C49" t="str">
            <v>Marketable securities</v>
          </cell>
          <cell r="D49" t="str">
            <v>Forgótőke értékpapírok</v>
          </cell>
          <cell r="E49" t="str">
            <v>Papiery wartościowe przeznaczone do obrotu</v>
          </cell>
        </row>
        <row r="50">
          <cell r="B50" t="str">
            <v>sonstige Wertpapiere</v>
          </cell>
          <cell r="C50" t="str">
            <v>other marktable securities</v>
          </cell>
          <cell r="D50" t="str">
            <v>Egyéb értékpapírok</v>
          </cell>
          <cell r="E50" t="str">
            <v>Inne papiery wartościowe przeznaczone do obrotu</v>
          </cell>
        </row>
        <row r="51">
          <cell r="B51" t="str">
            <v>Liquide Mittel</v>
          </cell>
          <cell r="C51" t="str">
            <v>Liquid funds</v>
          </cell>
          <cell r="D51" t="str">
            <v>Likvid eszközök</v>
          </cell>
          <cell r="E51" t="str">
            <v>Środki płynne</v>
          </cell>
        </row>
        <row r="52">
          <cell r="B52" t="str">
            <v>Kassenbestände</v>
          </cell>
          <cell r="C52" t="str">
            <v>Cash on hand</v>
          </cell>
          <cell r="D52" t="str">
            <v>Házipénztári pénzkészlet</v>
          </cell>
          <cell r="E52" t="str">
            <v>Środki pieniężne w kasie</v>
          </cell>
        </row>
        <row r="53">
          <cell r="B53" t="str">
            <v>Guthaben bei Kreditinstituten</v>
          </cell>
          <cell r="C53" t="str">
            <v>Bank balances</v>
          </cell>
          <cell r="D53" t="str">
            <v>Pénzintézeteknél lévő vagyon</v>
          </cell>
          <cell r="E53" t="str">
            <v>Środki pieniężne na rachunkach bankowych</v>
          </cell>
        </row>
        <row r="54">
          <cell r="B54" t="str">
            <v>Aktive latente Steuern</v>
          </cell>
          <cell r="C54" t="str">
            <v>Deferred tax assets</v>
          </cell>
          <cell r="D54" t="str">
            <v>Látens adóelhatárolás</v>
          </cell>
          <cell r="E54" t="str">
            <v>Aktywa z tytułu odroczonego podatku dochodowego</v>
          </cell>
        </row>
        <row r="55">
          <cell r="B55" t="str">
            <v>Aktive Rechnungsabgrenzungsposten</v>
          </cell>
          <cell r="C55" t="str">
            <v>Prepaid expenses</v>
          </cell>
          <cell r="D55" t="str">
            <v>Aktív számlaelhatárolási tételek</v>
          </cell>
          <cell r="E55" t="str">
            <v>Rozliczenia międzyokresowe czynne kosztów</v>
          </cell>
        </row>
        <row r="56">
          <cell r="B56" t="str">
            <v>Disagio</v>
          </cell>
          <cell r="C56" t="str">
            <v>Discount</v>
          </cell>
          <cell r="D56" t="str">
            <v>Diszázsió</v>
          </cell>
          <cell r="E56" t="str">
            <v>Upusty i rabaty</v>
          </cell>
        </row>
        <row r="57">
          <cell r="B57" t="str">
            <v>vorausbezahlte Kosten</v>
          </cell>
          <cell r="C57" t="str">
            <v>other prepaid expenses</v>
          </cell>
          <cell r="D57" t="str">
            <v>egyéb előre kifizetett költségek</v>
          </cell>
          <cell r="E57" t="str">
            <v>Pozostałe rozliczenia międzyokresowe czynne kosztów</v>
          </cell>
        </row>
        <row r="58">
          <cell r="B58" t="str">
            <v>Passiva</v>
          </cell>
          <cell r="C58" t="str">
            <v>Liabilities</v>
          </cell>
          <cell r="D58" t="str">
            <v>Passzívák</v>
          </cell>
          <cell r="E58" t="str">
            <v>Zobowiązania</v>
          </cell>
        </row>
        <row r="59">
          <cell r="B59" t="str">
            <v>Aktiva ./. Passiva</v>
          </cell>
          <cell r="C59" t="str">
            <v>Assets ./. Liabilities</v>
          </cell>
          <cell r="D59" t="str">
            <v>Eszközök./. Források</v>
          </cell>
          <cell r="E59" t="str">
            <v>Aktywa ./. Pasywa</v>
          </cell>
        </row>
        <row r="60">
          <cell r="B60" t="str">
            <v>EK lt. "EK_Equity ./. EK lt. Bilanz</v>
          </cell>
          <cell r="C60" t="str">
            <v>Equity acc. To "EK_Equity" ./. Equity acc to balance sheet  </v>
          </cell>
          <cell r="D60" t="str">
            <v>Saját tőke számlák az "EK_Saját tőke"-be./. Saját tőke a mérlegbe</v>
          </cell>
          <cell r="E60" t="str">
            <v>Kapitał własny wg "EK_Equity" ./. Kapitał własny wg bilansu</v>
          </cell>
        </row>
        <row r="61">
          <cell r="B61" t="str">
            <v>Eigenkapital</v>
          </cell>
          <cell r="C61" t="str">
            <v>Equity</v>
          </cell>
          <cell r="D61" t="str">
            <v>Saját tőke</v>
          </cell>
          <cell r="E61" t="str">
            <v>Kapitał własny</v>
          </cell>
        </row>
        <row r="62">
          <cell r="B62" t="str">
            <v>Gezeichnetes Kapital / Komplementärkapital / Kommanditkapital</v>
          </cell>
          <cell r="C62" t="str">
            <v>Subscribed Capital</v>
          </cell>
          <cell r="D62" t="str">
            <v>Jegyzett tőke</v>
          </cell>
          <cell r="E62" t="str">
            <v>Kapitał subskrybowany</v>
          </cell>
        </row>
        <row r="63">
          <cell r="B63" t="str">
            <v>Kapitalrücklage</v>
          </cell>
          <cell r="C63" t="str">
            <v>Capital reserves (additional paid-in capital)</v>
          </cell>
          <cell r="D63" t="str">
            <v>Tőketartalék</v>
          </cell>
          <cell r="E63" t="str">
            <v>Kapitały rezerwowe (dodatkowe wpłaty na kapitał zakładowy)</v>
          </cell>
        </row>
        <row r="64">
          <cell r="B64" t="str">
            <v>sonstige Rücklagen (gesetzliche, satzungsmäßige, Gewinnrücklagen)</v>
          </cell>
          <cell r="C64" t="str">
            <v>other reserves (legal, statutory, other revenue reserves)</v>
          </cell>
          <cell r="D64" t="str">
            <v>Egyéb tartalék (törvény szerinti, alapszabály szerinti, nyereségtartalék)</v>
          </cell>
          <cell r="E64" t="str">
            <v>Pozostałe rezerwy (ustawowe, prawne, lub inne utworzone z zysku)</v>
          </cell>
        </row>
        <row r="65">
          <cell r="B65" t="str">
            <v>Währungsdifferenzen </v>
          </cell>
          <cell r="C65" t="str">
            <v>Curreny conversion differences</v>
          </cell>
          <cell r="D65" t="str">
            <v>Valuta átváltási különbségek</v>
          </cell>
          <cell r="E65" t="str">
            <v>Różnice kursowe</v>
          </cell>
        </row>
        <row r="66">
          <cell r="B66" t="str">
            <v>Unterschiedsbetrag aus der Erstkonsolidierung</v>
          </cell>
          <cell r="C66" t="str">
            <v>Difference out of the consolidation</v>
          </cell>
          <cell r="D66" t="str">
            <v>Az első konszolidálásból származó különbözeti összeg</v>
          </cell>
          <cell r="E66" t="str">
            <v>Różnica wynikająca z konsolidacji</v>
          </cell>
        </row>
        <row r="67">
          <cell r="B67" t="str">
            <v>Gewinn- / Verlustvortag nach Ausschüttung / Einstellung in die Rücklagen</v>
          </cell>
          <cell r="C67" t="str">
            <v>Retained earnings after dividend payments / transfers to the reserves</v>
          </cell>
          <cell r="D67" t="str">
            <v>Az osztalékfizetés után visszatartott jövedelem - átutalás a tartalékba </v>
          </cell>
          <cell r="E67" t="str">
            <v>Niepodzielony zysk po wypłacie dywidendy/przeniesieniu na kapitał zapasowy</v>
          </cell>
        </row>
        <row r="68">
          <cell r="B68" t="str">
            <v>Gewinn- / Verlustvortrag vor Erstkonsolidierung</v>
          </cell>
          <cell r="C68" t="str">
            <v>Retained earnings before first consolidation</v>
          </cell>
          <cell r="D68" t="str">
            <v>Az első konszolidálás előtt visszatartott jövedelem</v>
          </cell>
          <cell r="E68" t="str">
            <v>Niepodzielony zysk przed pierwszą konsolidacją</v>
          </cell>
        </row>
        <row r="69">
          <cell r="B69" t="str">
            <v>Jahresüberschuss- / fehlbetrag</v>
          </cell>
          <cell r="C69" t="str">
            <v>Net profit / loss of the year</v>
          </cell>
          <cell r="D69" t="str">
            <v>Éves nettó nyereség / veszteség</v>
          </cell>
          <cell r="E69" t="str">
            <v>Wynik netto za rok</v>
          </cell>
        </row>
        <row r="70">
          <cell r="B70" t="str">
            <v> =&gt; Summe Bilanzgewinn</v>
          </cell>
          <cell r="C70" t="str">
            <v> =&gt; Sum Balance Sheet profit</v>
          </cell>
          <cell r="D70" t="str">
            <v> =&gt; Nyereség - veszteség mérleglap összeg</v>
          </cell>
          <cell r="E70" t="str">
            <v>Suma - zysk bilansowy</v>
          </cell>
        </row>
        <row r="71">
          <cell r="B71" t="str">
            <v>Anteile Fremde am Kapital</v>
          </cell>
          <cell r="C71" t="str">
            <v>Minority interests in capital</v>
          </cell>
          <cell r="D71" t="str">
            <v>Kisebbségi külső tőkerészesedések</v>
          </cell>
          <cell r="E71" t="str">
            <v>Udziały mniejszościowe w kapitale</v>
          </cell>
        </row>
        <row r="72">
          <cell r="B72" t="str">
            <v>Anteile Fremde am Gewinn</v>
          </cell>
          <cell r="C72" t="str">
            <v>Minority interests in net income of the year</v>
          </cell>
          <cell r="D72" t="str">
            <v>Külső nyereségrészesedés</v>
          </cell>
          <cell r="E72" t="str">
            <v>Udziały mniejszościowe w wyniku netto za rok</v>
          </cell>
        </row>
        <row r="73">
          <cell r="B73" t="str">
            <v> =&gt; Summe Minderheitenanteile</v>
          </cell>
          <cell r="C73" t="str">
            <v> =&gt; Sum Minority interests</v>
          </cell>
          <cell r="D73" t="str">
            <v> =&gt; A kisebbségi külső tőkerészesedések összege</v>
          </cell>
          <cell r="E73" t="str">
            <v>Suma - udziały mniejszościowe</v>
          </cell>
        </row>
        <row r="74">
          <cell r="B74" t="str">
            <v>Gesellschafterkonten</v>
          </cell>
          <cell r="C74" t="str">
            <v>Shareholder's account</v>
          </cell>
          <cell r="D74" t="str">
            <v>Társasági tagok számlái</v>
          </cell>
          <cell r="E74" t="str">
            <v>Rachunki wspólników</v>
          </cell>
        </row>
        <row r="75">
          <cell r="B75" t="str">
            <v>Sonderposten § 6b EStG</v>
          </cell>
          <cell r="C75" t="str">
            <v>Special item wiht an equity portion</v>
          </cell>
          <cell r="D75" t="str">
            <v>Speciális tétel tőke pozícióval</v>
          </cell>
          <cell r="E75" t="str">
            <v>Specjalna pozycja z elementem kapitału własnego</v>
          </cell>
        </row>
        <row r="76">
          <cell r="B76" t="str">
            <v>Rückstellungen</v>
          </cell>
          <cell r="C76" t="str">
            <v>Provisions and accruals</v>
          </cell>
          <cell r="D76" t="str">
            <v>Céltartalékok</v>
          </cell>
          <cell r="E76" t="str">
            <v>Rezerwy i rozliczenia międzyokresowe bierne</v>
          </cell>
        </row>
        <row r="77">
          <cell r="B77" t="str">
            <v>Rückstellungen für Pensionen und ähnliche Verpflichtungen</v>
          </cell>
          <cell r="C77" t="str">
            <v>Provision for pensions and similar obligations</v>
          </cell>
          <cell r="D77" t="str">
            <v>Céltartalékok nyugdíjakra és hasonlló kötelezettségekre</v>
          </cell>
          <cell r="E77" t="str">
            <v>Rezerwa na świadczenia emerytalne i podobne</v>
          </cell>
        </row>
        <row r="78">
          <cell r="B78" t="str">
            <v>Steuerrückstellungen</v>
          </cell>
          <cell r="C78" t="str">
            <v>Tax provision</v>
          </cell>
          <cell r="D78" t="str">
            <v>Adó céltartalékok</v>
          </cell>
          <cell r="E78" t="str">
            <v>Rezerwa na zobowiązania z tytułu podatków</v>
          </cell>
        </row>
        <row r="79">
          <cell r="B79" t="str">
            <v>sonstige Rückstellungen</v>
          </cell>
          <cell r="C79" t="str">
            <v>other provisions</v>
          </cell>
          <cell r="D79" t="str">
            <v>Egyéb céltartalékok</v>
          </cell>
          <cell r="E79" t="str">
            <v>Pozostałe rezerwy</v>
          </cell>
        </row>
        <row r="80">
          <cell r="B80" t="str">
            <v>Verbindlichkeiten</v>
          </cell>
          <cell r="C80" t="str">
            <v>Liabilities</v>
          </cell>
          <cell r="D80" t="str">
            <v>Kötelezettségek</v>
          </cell>
          <cell r="E80" t="str">
            <v>Zobowiązania</v>
          </cell>
        </row>
        <row r="81">
          <cell r="B81" t="str">
            <v>Verbindlichkeiten gegenüber Kreditinstituten</v>
          </cell>
          <cell r="C81" t="str">
            <v>Bank liabilities</v>
          </cell>
          <cell r="D81" t="str">
            <v>Kötelezettségek hitelintézetek felé</v>
          </cell>
          <cell r="E81" t="str">
            <v>Zobowiązania wobec banków</v>
          </cell>
        </row>
        <row r="82">
          <cell r="B82" t="str">
            <v>erhaltene Anzahlungen auf Bestellungen</v>
          </cell>
          <cell r="C82" t="str">
            <v>Payments received on account of orders</v>
          </cell>
          <cell r="D82" t="str">
            <v>Kézhezvett kifizetések megrendelésekre</v>
          </cell>
          <cell r="E82" t="str">
            <v>Zaliczki otrzymane na realizację zamówień</v>
          </cell>
        </row>
        <row r="83">
          <cell r="B83" t="str">
            <v>Verbindlichkeiten aus Lieferungen und Leistungen</v>
          </cell>
          <cell r="C83" t="str">
            <v>Trade payables</v>
          </cell>
          <cell r="D83" t="str">
            <v>Szállításokból és szolgáltatásokból származó kötelezettségek</v>
          </cell>
          <cell r="E83" t="str">
            <v>Zobowiązania z tytułu dostaw i usług</v>
          </cell>
        </row>
        <row r="84">
          <cell r="B84" t="str">
            <v>Verbindlichkeiten gegenüber verbundenen Unternehmen - konsolidiert</v>
          </cell>
          <cell r="C84" t="str">
            <v>Payables to affiliated companies - consolidated</v>
          </cell>
          <cell r="D84" t="str">
            <v>Kötelezettségek kapcsolt vállalkozásokkal szemben - konszolidált</v>
          </cell>
          <cell r="E84" t="str">
            <v>Zobowiązania wobec jednostek powiązanych - objętych konsolidacją</v>
          </cell>
        </row>
        <row r="85">
          <cell r="B85" t="str">
            <v>Verbindlichkeiten gegenüber verbundenen Unternehmen - nicht konsolidiert</v>
          </cell>
          <cell r="C85" t="str">
            <v>Payables to affiliated companies - not consolidated</v>
          </cell>
          <cell r="D85" t="str">
            <v>Kötelezettségek kapcsolt vállalkozásokkal szemben - nem konszolidált</v>
          </cell>
          <cell r="E85" t="str">
            <v>Zobowiązania wobec jednostek powiązanych - nieobjętych konsolidacją</v>
          </cell>
        </row>
        <row r="86">
          <cell r="B86" t="str">
            <v>Verbindlichkeiten gegenüber assoziierten Unternehmen</v>
          </cell>
          <cell r="C86" t="str">
            <v>Payables to associated companies</v>
          </cell>
          <cell r="D86" t="str">
            <v>Kötelezettségek társult vállalkozásokkal szemben</v>
          </cell>
          <cell r="E86" t="str">
            <v>Zobowiązania wobec jednostek stowarzyszonych</v>
          </cell>
        </row>
        <row r="87">
          <cell r="B87" t="str">
            <v>Verbindlichkeiten gegenüber sonstigen Beteiligungsunternehmen</v>
          </cell>
          <cell r="C87" t="str">
            <v>Payables to other related parties (Heinemann-Group)</v>
          </cell>
          <cell r="D87" t="str">
            <v>Kötelezettségek egyéb részesedéssel rendelkező vállalkozásokkal szemben</v>
          </cell>
          <cell r="E87" t="str">
            <v>Zobowiązania wobec pozostałych jednostek</v>
          </cell>
        </row>
        <row r="88">
          <cell r="B88" t="str">
            <v>Verbindlichkeiten gegenüber Gesellschaftern (NICHT Heinemann-Gruppe)</v>
          </cell>
          <cell r="C88" t="str">
            <v>Payables to other shareholders (NOT Heinemann-Group)</v>
          </cell>
          <cell r="D88" t="str">
            <v>Kötelezettségek egyéb tulajdonosok felé (Heinemann csoporton kívüli)</v>
          </cell>
          <cell r="E88" t="str">
            <v>Zobowiązania wobec pozostałych wspólników (NIE Grupa Heinemann)</v>
          </cell>
        </row>
        <row r="89">
          <cell r="B89" t="str">
            <v>Verbindlichkeiten aus Steuern</v>
          </cell>
          <cell r="C89" t="str">
            <v>Tax liabilities</v>
          </cell>
          <cell r="D89" t="str">
            <v>Adókból származó kötelezettségek </v>
          </cell>
          <cell r="E89" t="str">
            <v>Zobowiązania z tytułu podatków</v>
          </cell>
        </row>
        <row r="90">
          <cell r="B90" t="str">
            <v>Verbindlichkeiten im Rahmen der sozialen Sicherheit</v>
          </cell>
          <cell r="C90" t="str">
            <v>Liabilities for social security</v>
          </cell>
          <cell r="D90" t="str">
            <v>Kötelezettségek a szociális biztonság keretében</v>
          </cell>
          <cell r="E90" t="str">
            <v>Zobowiązania z tytułu składek na ubezpieczenie społeczne</v>
          </cell>
        </row>
        <row r="91">
          <cell r="B91" t="str">
            <v>sonstige Verbindlichkeiten</v>
          </cell>
          <cell r="C91" t="str">
            <v>Other liabilities</v>
          </cell>
          <cell r="D91" t="str">
            <v>Egyéb kötelezettségek</v>
          </cell>
          <cell r="E91" t="str">
            <v>Pozostałe zobowiązania</v>
          </cell>
        </row>
        <row r="92">
          <cell r="B92" t="str">
            <v>Rechnungsabgrenzungsposten</v>
          </cell>
          <cell r="C92" t="str">
            <v>Deferred income</v>
          </cell>
          <cell r="D92" t="str">
            <v>Elhatárolási tételek</v>
          </cell>
          <cell r="E92" t="str">
            <v>Rozliczenia międzyokresowe bierne przychodów</v>
          </cell>
        </row>
        <row r="93">
          <cell r="B93" t="str">
            <v>im voraus erhaltene Erträge</v>
          </cell>
          <cell r="C93" t="str">
            <v>prepaid income</v>
          </cell>
          <cell r="D93" t="str">
            <v>Előre megkapott bevételek</v>
          </cell>
          <cell r="E93" t="str">
            <v>Rozliczenia międzyokresowe czynne przychodów</v>
          </cell>
        </row>
        <row r="94">
          <cell r="B94" t="str">
            <v>Passive latente Steuern</v>
          </cell>
          <cell r="C94" t="str">
            <v>Deferred tax liabilities</v>
          </cell>
          <cell r="D94" t="str">
            <v>Céltartalékok látens adókra</v>
          </cell>
          <cell r="E94" t="str">
            <v>Rezerwa z tytułu odroczonego podatku dochodowego</v>
          </cell>
        </row>
        <row r="95">
          <cell r="B95" t="str">
            <v>PASSIVA</v>
          </cell>
          <cell r="C95" t="str">
            <v>LIABILITIES</v>
          </cell>
          <cell r="D95" t="str">
            <v>PASSZÍVÁK</v>
          </cell>
          <cell r="E95" t="str">
            <v>ZOBOWIĄZANIA</v>
          </cell>
        </row>
        <row r="97">
          <cell r="B97" t="str">
            <v>Gewinn- und Verlustrechnung</v>
          </cell>
          <cell r="C97" t="str">
            <v>Income statement</v>
          </cell>
          <cell r="D97" t="str">
            <v>Nyereség és veszteségszámítás</v>
          </cell>
          <cell r="E97" t="str">
            <v>Rachunek zysków i strat</v>
          </cell>
        </row>
        <row r="98">
          <cell r="B98" t="str">
            <v>Umsatzerlöse</v>
          </cell>
          <cell r="C98" t="str">
            <v>Sales</v>
          </cell>
          <cell r="D98" t="str">
            <v>Forgalomból származó bevételek</v>
          </cell>
          <cell r="E98" t="str">
            <v>Przychody ze sprzedaży towarów i usług</v>
          </cell>
        </row>
        <row r="99">
          <cell r="B99" t="str">
            <v>Umsatzerlöse - extern (inkl nicht konsolidierte verbundene Untermehmen+ assoziierte)</v>
          </cell>
          <cell r="C99" t="str">
            <v>Sales  - external (incl. Not-consolidated affiliated and associated companies)</v>
          </cell>
          <cell r="D99" t="str">
            <v>Forgalomból származó bevételek - külső (beleértve a nem konszolidált kapcsolt + társult vállalkozásokat)</v>
          </cell>
          <cell r="E99" t="str">
            <v>Przychody ze sprzedaży towarów i usług - zewnętrzne (w tym nieobjęte konsolidacją jednostki powiązane i stowarzyszone)</v>
          </cell>
        </row>
        <row r="100">
          <cell r="B100" t="str">
            <v>Umsatzerlöse - verbundene Unternehmen konsolidiert</v>
          </cell>
          <cell r="C100" t="str">
            <v>Sales - affiliated companies consolidated</v>
          </cell>
          <cell r="D100" t="str">
            <v>Forgalomból származó bevételek –kapcsolt vállalkozások, konszolidált</v>
          </cell>
          <cell r="E100" t="str">
            <v>Przychody ze sprzedaży towarów i usług - jednostki powiązane objęte konsolidacją</v>
          </cell>
        </row>
        <row r="101">
          <cell r="B101" t="str">
            <v>sonstige betriebliche Erträge</v>
          </cell>
          <cell r="C101" t="str">
            <v>Other operating income</v>
          </cell>
          <cell r="D101" t="str">
            <v>egyéb üzemi bevételek</v>
          </cell>
          <cell r="E101" t="str">
            <v>Pozostałe przychody operacyjne</v>
          </cell>
        </row>
        <row r="102">
          <cell r="B102" t="str">
            <v>Währungsgewinne</v>
          </cell>
          <cell r="C102" t="str">
            <v>Exchange gains</v>
          </cell>
          <cell r="D102" t="str">
            <v>Deviza(valuta)jövedelmek </v>
          </cell>
          <cell r="E102" t="str">
            <v>Zyski z tytułu różnic kursowych</v>
          </cell>
        </row>
        <row r="103">
          <cell r="B103" t="str">
            <v>Erträge aus Werbeleistungen - extern</v>
          </cell>
          <cell r="C103" t="str">
            <v>Advertising Income - external</v>
          </cell>
          <cell r="D103" t="str">
            <v>Reklám bevétel</v>
          </cell>
          <cell r="E103" t="str">
            <v>Przychody ze sprzedaży usług reklamowych - zewnętrzne</v>
          </cell>
        </row>
        <row r="104">
          <cell r="B104" t="str">
            <v>sonstige betriebliche Erträge - extern</v>
          </cell>
          <cell r="C104" t="str">
            <v>Other operating income - external</v>
          </cell>
          <cell r="D104" t="str">
            <v>Egyéb üzemi bevételek – külső</v>
          </cell>
          <cell r="E104" t="str">
            <v>Pozostałe przychody operacyjne - zewnętrzne</v>
          </cell>
        </row>
        <row r="105">
          <cell r="B105" t="str">
            <v>sonstige betriebliche Erträge - verbundene Unternehmen konsolidiert</v>
          </cell>
          <cell r="C105" t="str">
            <v>Other operating income - affiliated companies - consolidated</v>
          </cell>
          <cell r="D105" t="str">
            <v>Egyéb üzemi bevételek - kapcsolt vállalkozások, konszolidált</v>
          </cell>
          <cell r="E105" t="str">
            <v>Pozostałe przychody operacyjne - jednostki powiązane objęte konsolidacją</v>
          </cell>
        </row>
        <row r="106">
          <cell r="B106" t="str">
            <v>Materialaufwand</v>
          </cell>
          <cell r="C106" t="str">
            <v>Cost of goods</v>
          </cell>
          <cell r="D106" t="str">
            <v>Anyagi ráfordítások</v>
          </cell>
          <cell r="E106" t="str">
            <v>Koszty materiałów</v>
          </cell>
        </row>
        <row r="107">
          <cell r="B107" t="str">
            <v>Materialaufwand - extern</v>
          </cell>
          <cell r="C107" t="str">
            <v>Cost of goods - external (incl. Change in stock)</v>
          </cell>
          <cell r="D107" t="str">
            <v>Anyagi ráfordítások – külső</v>
          </cell>
          <cell r="E107" t="str">
            <v>Koszty materiałów - zewnętrzne</v>
          </cell>
        </row>
        <row r="108">
          <cell r="B108" t="str">
            <v>Materialaufwand - verbundene Unternehmen konsolidiert</v>
          </cell>
          <cell r="C108" t="str">
            <v>Cost of goods - affiliated companies - consolidated (=PURCHASE!!!)</v>
          </cell>
          <cell r="D108" t="str">
            <v>Anyagi ráfordítások - kapcsolt vállalkozások, konszolidált</v>
          </cell>
          <cell r="E108" t="str">
            <v>Koszty materiałów - jednostki powiązane objęte konsolidacją</v>
          </cell>
        </row>
        <row r="109">
          <cell r="B109" t="str">
            <v>Personalaufwand</v>
          </cell>
          <cell r="C109" t="str">
            <v>Personnel expenses</v>
          </cell>
          <cell r="D109" t="str">
            <v>Személyzeti ráfordítások</v>
          </cell>
          <cell r="E109" t="str">
            <v>Koszty pracownicze</v>
          </cell>
        </row>
        <row r="110">
          <cell r="B110" t="str">
            <v>Löhne &amp; Gehälter</v>
          </cell>
          <cell r="C110" t="str">
            <v>Wages &amp; salaries</v>
          </cell>
          <cell r="D110" t="str">
            <v>Bérek &amp; fizetések</v>
          </cell>
          <cell r="E110" t="str">
            <v>Wynagrodzenia</v>
          </cell>
        </row>
        <row r="111">
          <cell r="B111" t="str">
            <v>Sozialabgaben</v>
          </cell>
          <cell r="C111" t="str">
            <v>Social security</v>
          </cell>
          <cell r="D111" t="str">
            <v>Szociális járulékok</v>
          </cell>
          <cell r="E111" t="str">
            <v>Ubezpieczenie społeczne</v>
          </cell>
        </row>
        <row r="112">
          <cell r="B112" t="str">
            <v>Altersversorgung</v>
          </cell>
          <cell r="C112" t="str">
            <v>Pension cost</v>
          </cell>
          <cell r="D112" t="str">
            <v>Nyugdíj járulék</v>
          </cell>
          <cell r="E112" t="str">
            <v>Świadczenia emerytalne</v>
          </cell>
        </row>
        <row r="113">
          <cell r="B113" t="str">
            <v>Abschreibungen auf immaterielle Vermögensgegenstände und Sachanlagen</v>
          </cell>
          <cell r="C113" t="str">
            <v>Depreciation and amortisation of intangible and tangible assets</v>
          </cell>
          <cell r="D113" t="str">
            <v>Immateriális javak és  dologi állóeszközök értékcsökkenése</v>
          </cell>
          <cell r="E113" t="str">
            <v>Amortyzacja wartości niematerialnych i prawnych oraz rzeczowych aktywów trwałych</v>
          </cell>
        </row>
        <row r="114">
          <cell r="B114" t="str">
            <v>sonstige betriebliche Aufwendungen</v>
          </cell>
          <cell r="C114" t="str">
            <v>Other operating expenses</v>
          </cell>
          <cell r="D114" t="str">
            <v>Egyéb üzemi ráfordítások</v>
          </cell>
          <cell r="E114" t="str">
            <v>Pozostałe koszty operacyjne</v>
          </cell>
        </row>
        <row r="115">
          <cell r="B115" t="str">
            <v>Konzessionsabgaben - extern</v>
          </cell>
          <cell r="C115" t="str">
            <v>Consession fees - external</v>
          </cell>
          <cell r="D115" t="str">
            <v>Koncessziós járulékok – külső</v>
          </cell>
          <cell r="E115" t="str">
            <v>Opłaty koncesyjne - zewnętrzne</v>
          </cell>
        </row>
        <row r="116">
          <cell r="B116" t="str">
            <v>Miete und Raumkosten - extern</v>
          </cell>
          <cell r="C116" t="str">
            <v>Rent and additonal property expenses - external</v>
          </cell>
          <cell r="D116" t="str">
            <v>Épületbérleti díjak és terekkel kapcsolatos költségek - külső</v>
          </cell>
          <cell r="E116" t="str">
            <v>Czynsz i dodatkowe koszty związane z nieruchomością - zewnętrzne</v>
          </cell>
        </row>
        <row r="117">
          <cell r="B117" t="str">
            <v>Kosten ausgehende Ware - extern</v>
          </cell>
          <cell r="C117" t="str">
            <v>Cost (Selling expenses) for goods sold - external</v>
          </cell>
          <cell r="D117" t="str">
            <v>Kimenő áruk költségei – külső</v>
          </cell>
          <cell r="E117" t="str">
            <v>Koszty sprzedanych produktów (koszty sprzedaży) - zewnętrzne</v>
          </cell>
        </row>
        <row r="118">
          <cell r="B118" t="str">
            <v>Werbe- und Reisekosten - extern</v>
          </cell>
          <cell r="C118" t="str">
            <v>Marketing and travel cost - external</v>
          </cell>
          <cell r="D118" t="str">
            <v>Hirdetési és utazási költségek – külső</v>
          </cell>
          <cell r="E118" t="str">
            <v>Koszty marketingu i podróży - zewnętrzne</v>
          </cell>
        </row>
        <row r="119">
          <cell r="B119" t="str">
            <v>Währungsverluste</v>
          </cell>
          <cell r="C119" t="str">
            <v>Exchange losses</v>
          </cell>
          <cell r="D119" t="str">
            <v>Deviza(valuta)veszteségek</v>
          </cell>
          <cell r="E119" t="str">
            <v>Straty z tytułu różnic kursowych</v>
          </cell>
        </row>
        <row r="120">
          <cell r="B120" t="str">
            <v>Rechts- und Beratungskosten - extern</v>
          </cell>
          <cell r="C120" t="str">
            <v>Legal and consultancy fees - external</v>
          </cell>
          <cell r="D120" t="str">
            <v>ügyvédi, tanácsadói díjak - külsős</v>
          </cell>
          <cell r="E120" t="str">
            <v>Koszty usług prawnych i konsultingowych - zewnętrzne</v>
          </cell>
        </row>
        <row r="121">
          <cell r="B121" t="str">
            <v>Externe Personalkosten</v>
          </cell>
          <cell r="C121" t="str">
            <v>External personnel cost (hired labour)</v>
          </cell>
          <cell r="D121" t="str">
            <v>külsős személyi ráfordítások (kölcsönzött munkaerő)</v>
          </cell>
          <cell r="E121" t="str">
            <v>Zewnętrzne koszty osobowe</v>
          </cell>
        </row>
        <row r="122">
          <cell r="B122" t="str">
            <v>sonstige betriebliche Aufwendungen - extern</v>
          </cell>
          <cell r="C122" t="str">
            <v>Other operating expenses - external</v>
          </cell>
          <cell r="D122" t="str">
            <v>egyéb üzemi ráfordítások – külső</v>
          </cell>
          <cell r="E122" t="str">
            <v>Pozostałe koszty operacyjne -zewnętrzne</v>
          </cell>
        </row>
        <row r="123">
          <cell r="B123" t="str">
            <v>sonstige betriebliche Aufwendungen - verbundene Unternehmen konsolidiert</v>
          </cell>
          <cell r="C123" t="str">
            <v>Other operating expenses - affiliated companies consolidated</v>
          </cell>
          <cell r="D123" t="str">
            <v>Egyéb üzemi ráfordítások - kapcsolt vállalkozások, konszolidált</v>
          </cell>
          <cell r="E123" t="str">
            <v>Pozostałe koszty operacyjne - jednostki powiązane objęte konsolidacją</v>
          </cell>
        </row>
        <row r="124">
          <cell r="B124" t="str">
            <v>Erträge aus Beteiligungen</v>
          </cell>
          <cell r="C124" t="str">
            <v>Income from investments (only dividends!!!)</v>
          </cell>
          <cell r="D124" t="str">
            <v>Részesedésekkel kapcsolatos jövedelmek</v>
          </cell>
          <cell r="E124" t="str">
            <v>Przychody z inwestycji</v>
          </cell>
        </row>
        <row r="125">
          <cell r="B125" t="str">
            <v>Erträge aus Beteiligungen - verbundene Unternehmen konsolidiert</v>
          </cell>
          <cell r="C125" t="str">
            <v>Income from investments (only dividends) - affiliated companies consolidated</v>
          </cell>
          <cell r="D125" t="str">
            <v>Részesedésekkel kapcsolatos jövedelmek - kapcsolt vállalkozások, konszolidált</v>
          </cell>
          <cell r="E125" t="str">
            <v>Przychody z inwestycji - jednostki powiązane objęte konsolidacją</v>
          </cell>
        </row>
        <row r="126">
          <cell r="B126" t="str">
            <v>Erträge aus Beteiligungen - verbundene Unternehmen nicht konsolidiert</v>
          </cell>
          <cell r="C126" t="str">
            <v>Income from investments (only dividends) - affiliated companies not consolidated</v>
          </cell>
          <cell r="D126" t="str">
            <v>Részesedésekkel kapcsolatos jövedelmek - kapcsolt vállalkozások, nem konszolidált</v>
          </cell>
          <cell r="E126" t="str">
            <v>Przychody z inwestycji - jednostki powiązane nieobjęte konsolidacją</v>
          </cell>
        </row>
        <row r="127">
          <cell r="B127" t="str">
            <v>Erträge aus Beteiligungen - assoziierte Unternehmen</v>
          </cell>
          <cell r="C127" t="str">
            <v>Income from investments (only dividends) - associated companies</v>
          </cell>
          <cell r="D127" t="str">
            <v>Részesedésekkel kapcsolatos jövedelmek - társult vállalkozások</v>
          </cell>
          <cell r="E127" t="str">
            <v>Przychody z inwestycji - jednostki stowarzyszone</v>
          </cell>
        </row>
        <row r="128">
          <cell r="B128" t="str">
            <v>Erträge aus Beteiligungen - sonstige</v>
          </cell>
          <cell r="C128" t="str">
            <v>Income from investments (only dividends) - other related parties</v>
          </cell>
          <cell r="D128" t="str">
            <v>Részesedésekkel kapcsolatos jövedelmek - egyéb</v>
          </cell>
          <cell r="E128" t="str">
            <v>Przychody z inwestycji - pozostałe jednostki</v>
          </cell>
        </row>
        <row r="129">
          <cell r="B129" t="str">
            <v>Erträge aus Wertpapieren und Ausleihungen des Finanzanlagevermögens</v>
          </cell>
          <cell r="C129" t="str">
            <v>Income from other long-term noncurrent securities and long-term loans</v>
          </cell>
          <cell r="D129" t="str">
            <v>Jövedelmek értékpapírokból és a pénzügyi befektetett eszközök kölcsönzéséből</v>
          </cell>
          <cell r="E129" t="str">
            <v>Przychody z pozostałych długoterminowych papierów wartościowych i pożyczek długoterminowych</v>
          </cell>
        </row>
        <row r="130">
          <cell r="B130" t="str">
            <v>Erträge aus Ausleihungen - verbundene Unternehmen konsolidiert</v>
          </cell>
          <cell r="C130" t="str">
            <v>Income from long-term loans - affiliated companies consolidated</v>
          </cell>
          <cell r="D130" t="str">
            <v>Jövedelmek kölcsönzésekből - kapcsolt vállalkozások, konszolidált</v>
          </cell>
          <cell r="E130" t="str">
            <v>Przychody z tytułu pożyczek długoterminowych - jednostki powiązane objęte konsolidacją</v>
          </cell>
        </row>
        <row r="131">
          <cell r="B131" t="str">
            <v>Erträge aus Ausleihungen - verbundene Unternehmen nicht konsolidiert</v>
          </cell>
          <cell r="C131" t="str">
            <v>Income from long-term loans - affiliated companies not consolidated</v>
          </cell>
          <cell r="D131" t="str">
            <v>Jövedelmek kölcsönzésekből - kapcsolt vállalkozások, nem konszolidált</v>
          </cell>
          <cell r="E131" t="str">
            <v>Przychody z tytułu pożyczek długoterminowych - jednostki powiązane nieobjęte konsolidacją</v>
          </cell>
        </row>
        <row r="132">
          <cell r="B132" t="str">
            <v>Erträge aus Ausleihungen - assoziierte Unternehmen</v>
          </cell>
          <cell r="C132" t="str">
            <v>Income from long-term loans - associated companies</v>
          </cell>
          <cell r="D132" t="str">
            <v>Jövedelmek kölcsönzésekből - társult vállalkozások</v>
          </cell>
          <cell r="E132" t="str">
            <v>Przychody z tytułu pożyczek długoterminowych - jednostki stowarzyszone</v>
          </cell>
        </row>
        <row r="133">
          <cell r="B133" t="str">
            <v>Erträge aus Wertpapieren und Ausleihungen - sonstige</v>
          </cell>
          <cell r="C133" t="str">
            <v>Income from securities and long-term loans - other</v>
          </cell>
          <cell r="D133" t="str">
            <v>Jövedelmek értékpapírokból és a pénzügyi befektetett eszközök kölcsönzéséből - egyéb</v>
          </cell>
          <cell r="E133" t="str">
            <v>Przychody z tytułu papierów wartościowych i pożyczek długoterminowych - pozostałe</v>
          </cell>
        </row>
        <row r="134">
          <cell r="B134" t="str">
            <v>Zinsen und ähnliche Erträge</v>
          </cell>
          <cell r="C134" t="str">
            <v>Interest and similar income</v>
          </cell>
          <cell r="D134" t="str">
            <v>Kamatok és ehhez hasonló jövedelmek</v>
          </cell>
          <cell r="E134" t="str">
            <v>Przychody odsetkowe i im podobne</v>
          </cell>
        </row>
        <row r="135">
          <cell r="B135" t="str">
            <v>Zinserträge - verbundene Unternehmen konsolidiert</v>
          </cell>
          <cell r="C135" t="str">
            <v>Interest income - affiliated companies consolidated</v>
          </cell>
          <cell r="D135" t="str">
            <v>Kamatjövedelmek - kapcsolt vállalkozások, konszolidált</v>
          </cell>
          <cell r="E135" t="str">
            <v>Przychody odsetkowe - jednostki powiązane objęte konsolidacją</v>
          </cell>
        </row>
        <row r="136">
          <cell r="B136" t="str">
            <v>Zinserträge - verbundene Unternehmen nicht konsolidiert</v>
          </cell>
          <cell r="C136" t="str">
            <v>Interest income - affiliated companies not consolidated</v>
          </cell>
          <cell r="D136" t="str">
            <v>Kamatjövedelmek - kapcsolt vállalkozások, nem konszolidált</v>
          </cell>
          <cell r="E136" t="str">
            <v>Przychody odsetkowe - jednostki powiązane nieobjęte konsolidacją</v>
          </cell>
        </row>
        <row r="137">
          <cell r="B137" t="str">
            <v>Zinserträge - sonstige</v>
          </cell>
          <cell r="C137" t="str">
            <v>Interest income - other</v>
          </cell>
          <cell r="D137" t="str">
            <v>Kamatjövedelmek – egyéb</v>
          </cell>
          <cell r="E137" t="str">
            <v>Przychody odsetkowe - pozostałe</v>
          </cell>
        </row>
        <row r="138">
          <cell r="B138" t="str">
            <v>Erträge aus Abzinsungen</v>
          </cell>
          <cell r="C138" t="str">
            <v>Income from discounting</v>
          </cell>
          <cell r="D138" t="str">
            <v>Income from discounting</v>
          </cell>
          <cell r="E138" t="str">
            <v>Income from discounting</v>
          </cell>
        </row>
        <row r="139">
          <cell r="B139" t="str">
            <v>Abschreibungen auf Finanzanlagen und auf Wertpapiere des Umlaufvermögens</v>
          </cell>
          <cell r="C139" t="str">
            <v>Write-offs of financial assets and marketable securities</v>
          </cell>
          <cell r="D139" t="str">
            <v>Pénzügyi befektetések és a forgótőke értékpapírok értékcsökkenése </v>
          </cell>
          <cell r="E139" t="str">
            <v>Odpisy aktualizujące wartość aktywów finansowych i papierów wartościowych przeznaczonych do obrotu</v>
          </cell>
        </row>
        <row r="140">
          <cell r="B140" t="str">
            <v>Abschreibungen auf Finanzanlagen  - verbundene Unternehmen konsolidiert</v>
          </cell>
          <cell r="C140" t="str">
            <v>Write-offs of financial assets - affiliated companies consolidated</v>
          </cell>
          <cell r="D140" t="str">
            <v>Pénzügyi befektetések értékcsökkenése  - kapcsolt vállalkozások, konszolidált</v>
          </cell>
          <cell r="E140" t="str">
            <v>Odpisy aktualizujące wartość aktywów finansowych - jednostki powiązane objęte konsolidacją</v>
          </cell>
        </row>
        <row r="141">
          <cell r="B141" t="str">
            <v>Abschreibungen auf Finanzanlagen - verbundene Unternehmen nicht konsolidiert</v>
          </cell>
          <cell r="C141" t="str">
            <v>Write-offs of financial assets - affiliated companies not onsolidated</v>
          </cell>
          <cell r="D141" t="str">
            <v>Pénzügyi befektetések értékcsökkenése - kapcsolt vállalkozások, nem konszolidált</v>
          </cell>
          <cell r="E141" t="str">
            <v>Odpisy aktualizujące wartość aktywów finansowych - jednostki powiązane nieobjęte konsolidacją</v>
          </cell>
        </row>
        <row r="142">
          <cell r="B142" t="str">
            <v>Abschreibungen auf Finanzanlagen - assoziierte Unternehmen</v>
          </cell>
          <cell r="C142" t="str">
            <v>Write-offs of financial assets  - associated companies</v>
          </cell>
          <cell r="D142" t="str">
            <v>Pénzügyi befektetések értékcsökkenése - társult vállalkozások</v>
          </cell>
          <cell r="E142" t="str">
            <v>Odpisy aktualizujące wartość aktywów finansowych - jednostki stowarzyszone</v>
          </cell>
        </row>
        <row r="143">
          <cell r="B143" t="str">
            <v>Abschreibungen auf Finanzanlagen und Wertapiere - sonstige</v>
          </cell>
          <cell r="C143" t="str">
            <v>Write-offs of financial assets and securities - other</v>
          </cell>
          <cell r="D143" t="str">
            <v>Pénzügyi befektetések és értékpapírok értékcsökkenése - egyéb</v>
          </cell>
          <cell r="E143" t="str">
            <v>Odpisy aktualizujące wartość aktywów finansowych i papierów wartościowych - pozostałe</v>
          </cell>
        </row>
        <row r="144">
          <cell r="B144" t="str">
            <v>Zinsen und ähnliche Aufwendungen</v>
          </cell>
          <cell r="C144" t="str">
            <v>Interest and similar expense</v>
          </cell>
          <cell r="D144" t="str">
            <v>Kamatok és ehhez hasonló ráfordítások</v>
          </cell>
          <cell r="E144" t="str">
            <v>Koszty odsetkowe i im podobne</v>
          </cell>
        </row>
        <row r="145">
          <cell r="B145" t="str">
            <v>Zinsaufwendungen - verbundene Unternehmen konsolidiert</v>
          </cell>
          <cell r="C145" t="str">
            <v>Interest expense - affiliated companies consolidated</v>
          </cell>
          <cell r="D145" t="str">
            <v>Kamatráfordítások ráfordítások - kapcsolt vállalkozások, konszolidált</v>
          </cell>
          <cell r="E145" t="str">
            <v>Koszty odsetkowe - jednostki powiązane objęte konsolidacją</v>
          </cell>
        </row>
        <row r="146">
          <cell r="B146" t="str">
            <v>Zinsaufwendungen - verbundene Unternehmen nicht konsolidiert</v>
          </cell>
          <cell r="C146" t="str">
            <v>Interest expense - affiliated companies not consolidated</v>
          </cell>
          <cell r="D146" t="str">
            <v>Kamatráfordítások - kapcsolt vállalkozások, nem konszolidált</v>
          </cell>
          <cell r="E146" t="str">
            <v>Koszty odsetkowe - jednostki powiązane nieobjęte konsolidacją</v>
          </cell>
        </row>
        <row r="147">
          <cell r="B147" t="str">
            <v>Zinsaufwendungen - sonstige</v>
          </cell>
          <cell r="C147" t="str">
            <v>Interest expense - other</v>
          </cell>
          <cell r="D147" t="str">
            <v>Kamatráfordítások – egyéb</v>
          </cell>
          <cell r="E147" t="str">
            <v>Koszty odsetkowe - pozostałe</v>
          </cell>
        </row>
        <row r="148">
          <cell r="B148" t="str">
            <v>Aufwendungen aus Abzinsungen</v>
          </cell>
          <cell r="C148" t="str">
            <v>Expense from discounting</v>
          </cell>
          <cell r="D148" t="str">
            <v>Expense from discounting</v>
          </cell>
          <cell r="E148" t="str">
            <v>Expense from discounting</v>
          </cell>
        </row>
        <row r="149">
          <cell r="B149" t="str">
            <v>Ergebnis der gewöhnlichen Geschäftstätigkeit</v>
          </cell>
          <cell r="C149" t="str">
            <v>Profit / loss from ordinary operations</v>
          </cell>
          <cell r="D149" t="str">
            <v>A szokásos üzleti tevékenység eredménye </v>
          </cell>
          <cell r="E149" t="str">
            <v>Wynik ze zwykłej działalności gospodarczej</v>
          </cell>
        </row>
        <row r="150">
          <cell r="B150" t="str">
            <v>Außerordentliches Ergebnis</v>
          </cell>
          <cell r="C150" t="str">
            <v>Extraordinary result</v>
          </cell>
          <cell r="D150" t="str">
            <v>Rendkívüli eredmény</v>
          </cell>
          <cell r="E150" t="str">
            <v>Wynik zdarzeń nadzwyczajnych</v>
          </cell>
        </row>
        <row r="151">
          <cell r="B151" t="str">
            <v>außerordentliche Erträge</v>
          </cell>
          <cell r="C151" t="str">
            <v>Extraordinary income</v>
          </cell>
          <cell r="D151" t="str">
            <v>Rendkívüli jövedelmek</v>
          </cell>
          <cell r="E151" t="str">
            <v>Przychody nadzwyczajne</v>
          </cell>
        </row>
        <row r="152">
          <cell r="B152" t="str">
            <v>außerordentliche Aufwendungen</v>
          </cell>
          <cell r="C152" t="str">
            <v>Extraordinary expenses</v>
          </cell>
          <cell r="D152" t="str">
            <v>Rendkívüli ráfordítások</v>
          </cell>
          <cell r="E152" t="str">
            <v>Koszty nadzwyczajne</v>
          </cell>
        </row>
        <row r="153">
          <cell r="B153" t="str">
            <v>Steuern vom Einkommen und Ertrag</v>
          </cell>
          <cell r="C153" t="str">
            <v>Taxes on income</v>
          </cell>
          <cell r="D153" t="str">
            <v>Adók a bevétel és jövedelem után</v>
          </cell>
          <cell r="E153" t="str">
            <v>Podatek dochodowy</v>
          </cell>
        </row>
        <row r="154">
          <cell r="B154" t="str">
            <v>laufende Steuern</v>
          </cell>
          <cell r="C154" t="str">
            <v>current taxes</v>
          </cell>
          <cell r="D154" t="str">
            <v>Aktuális adók</v>
          </cell>
          <cell r="E154" t="str">
            <v>Bieżące podatki</v>
          </cell>
        </row>
        <row r="155">
          <cell r="B155" t="str">
            <v>latente Steuern</v>
          </cell>
          <cell r="C155" t="str">
            <v>deferred taxes</v>
          </cell>
          <cell r="D155" t="str">
            <v>Látens adók</v>
          </cell>
          <cell r="E155" t="str">
            <v>Odroczone podatki</v>
          </cell>
        </row>
        <row r="156">
          <cell r="B156" t="str">
            <v>sonstige Steuern</v>
          </cell>
          <cell r="C156" t="str">
            <v>other taxes</v>
          </cell>
          <cell r="D156" t="str">
            <v>Egyéb adók</v>
          </cell>
          <cell r="E156" t="str">
            <v>Inne podatki</v>
          </cell>
        </row>
        <row r="157">
          <cell r="B157" t="str">
            <v>Jahresüberschuss / -fehlbetrag</v>
          </cell>
          <cell r="C157" t="str">
            <v>Net profit / loss of the year</v>
          </cell>
          <cell r="D157" t="str">
            <v>Éves többlet / hiányösszeg</v>
          </cell>
          <cell r="E157" t="str">
            <v>Wynik netto za rok</v>
          </cell>
        </row>
        <row r="158">
          <cell r="B158" t="str">
            <v>Anteile Fremde am Gewinn</v>
          </cell>
          <cell r="C158" t="str">
            <v>Minority interests on net income of the year</v>
          </cell>
          <cell r="D158" t="str">
            <v>Idegen részesedések a nyereségből</v>
          </cell>
          <cell r="E158" t="str">
            <v>Udział wspólników mniejszościowych w zysku netto za rok</v>
          </cell>
        </row>
        <row r="159">
          <cell r="B159" t="str">
            <v>Gewinn- / Verlustvortrag vor Ausschüttung / Einstellung in die Rücklagen</v>
          </cell>
          <cell r="C159" t="str">
            <v>Retained earnings before dividend payments / transfers to the reserves</v>
          </cell>
          <cell r="D159" t="str">
            <v>Nyereség- / Veszteség áthozat osztalékfizetés / céltartalékba helyezés előtt </v>
          </cell>
          <cell r="E159" t="str">
            <v>Niepodzielony zysk przed wypłatą dywidendy/przeniesieniem na kapitał zapasowy</v>
          </cell>
        </row>
        <row r="160">
          <cell r="B160" t="str">
            <v>Ausschüttung</v>
          </cell>
          <cell r="C160" t="str">
            <v>Dividends paid</v>
          </cell>
          <cell r="D160" t="str">
            <v>Osztalékfizetés</v>
          </cell>
          <cell r="E160" t="str">
            <v>Wypłacona dywidenda</v>
          </cell>
        </row>
        <row r="161">
          <cell r="B161" t="str">
            <v>Einstellung in die Rücklagen</v>
          </cell>
          <cell r="C161" t="str">
            <v>Transfers to the reserves</v>
          </cell>
          <cell r="D161" t="str">
            <v>Tartalékba helyezés</v>
          </cell>
          <cell r="E161" t="str">
            <v>Przeniesienie na kapitał zapasowy</v>
          </cell>
        </row>
        <row r="162">
          <cell r="B162" t="str">
            <v>Den Gesellschaftern der Gebr. Heinemann zuzuweisendes Ergebnis der Gebr. Heinemann KG</v>
          </cell>
          <cell r="C162" t="str">
            <v>Result attributable to the partners of Gebr. Heinemann (KG)</v>
          </cell>
          <cell r="D162" t="str">
            <v>A Gebr. Heinemann KG – nak a Heinemann Testvérek társasági tagjai számára kijelölt eredménye </v>
          </cell>
          <cell r="E162" t="str">
            <v>Wynik przypadający wspólnikom Gebr. Heinemann (KG)</v>
          </cell>
        </row>
        <row r="163">
          <cell r="B163" t="str">
            <v>Bilanzgewinn</v>
          </cell>
          <cell r="C163" t="str">
            <v>Balance Sheet profit</v>
          </cell>
          <cell r="D163" t="str">
            <v>Mérleg szerinti eredmény</v>
          </cell>
          <cell r="E163" t="str">
            <v>Zysk bilansowy</v>
          </cell>
        </row>
        <row r="164">
          <cell r="B164" t="str">
            <v>Anlagespiegel</v>
          </cell>
          <cell r="C164" t="str">
            <v>Development of fixed assets</v>
          </cell>
          <cell r="D164" t="str">
            <v>Befektetési tükör</v>
          </cell>
          <cell r="E164" t="str">
            <v>Zmiana wartości aktywów trwałych </v>
          </cell>
        </row>
        <row r="165">
          <cell r="B165" t="str">
            <v>Immaterielle Vermögensgegenstände</v>
          </cell>
          <cell r="C165" t="str">
            <v>Intangible assets</v>
          </cell>
          <cell r="D165" t="str">
            <v>Immateriális javak</v>
          </cell>
          <cell r="E165" t="str">
            <v>Wartości niematerialne i prawne</v>
          </cell>
        </row>
        <row r="166">
          <cell r="B166" t="str">
            <v>Konzessionen, gewerbliche Schutzrechte und änhliche Rechte und Werte sowie Lizenzen an solchen Rechten und Werten</v>
          </cell>
          <cell r="C166" t="str">
            <v>Concessions, industrial and similar rights and assets, licenses in such rights and assets</v>
          </cell>
          <cell r="D166" t="str">
            <v>Koncessziók ipari és hasonló jogok és értékek, valamint licenszek ilyenfajta jogokra és értékekre</v>
          </cell>
          <cell r="E166" t="str">
            <v>Koncesje, prawa własności przemysłowej ora prawa i aktywa o podobnym charakterze, licencje związane z takimi prawami i aktywami</v>
          </cell>
        </row>
        <row r="167">
          <cell r="B167" t="str">
            <v>Geschäfts- oder Firmenwert</v>
          </cell>
          <cell r="C167" t="str">
            <v>Goodwill</v>
          </cell>
          <cell r="D167" t="str">
            <v>Üzlet – vagy cégérték</v>
          </cell>
          <cell r="E167" t="str">
            <v>Wartość firmy</v>
          </cell>
        </row>
        <row r="168">
          <cell r="B168" t="str">
            <v>geleistete Anzahlungen</v>
          </cell>
          <cell r="C168" t="str">
            <v>Advance payments on intangible assets</v>
          </cell>
          <cell r="D168" t="str">
            <v>Teljesített részletfizetések</v>
          </cell>
          <cell r="E168" t="str">
            <v>Zaliczki na wartości niematerialne i prawne</v>
          </cell>
        </row>
        <row r="169">
          <cell r="B169" t="str">
            <v>Sachanlagen</v>
          </cell>
          <cell r="C169" t="str">
            <v>Tangible assets</v>
          </cell>
          <cell r="D169" t="str">
            <v>Dologi állóeszközök</v>
          </cell>
          <cell r="E169" t="str">
            <v>Rzeczowe aktywa trwałe</v>
          </cell>
        </row>
        <row r="170">
          <cell r="B170" t="str">
            <v>Grundstücke, grundstücksähnliche Rechte und Bauten einschließlich der Bauten auf fremden Grundstücken</v>
          </cell>
          <cell r="C170" t="str">
            <v>Land, land rights and buildings including buildings on third party land</v>
          </cell>
          <cell r="D170" t="str">
            <v>Telkek, telekbirtokhoz hasonló jogok és  épületek, beleértve az idegen telken lévő építményeket is</v>
          </cell>
          <cell r="E170" t="str">
            <v>Grunty i prawa użytkowania gruntów oraz budynki, w tym budynku wzniesione na terenie nieruchomości gruntowej należącej do osoby trzeciej</v>
          </cell>
        </row>
        <row r="171">
          <cell r="B171" t="str">
            <v>technische Anlagen und Maschinen</v>
          </cell>
          <cell r="C171" t="str">
            <v>Technical equipment and machinery</v>
          </cell>
          <cell r="D171" t="str">
            <v>Műszaki berendezések és gépek</v>
          </cell>
          <cell r="E171" t="str">
            <v>Urządzenia techniczne i maszyny</v>
          </cell>
        </row>
        <row r="172">
          <cell r="B172" t="str">
            <v>Andere Anlagen, Betriebs- und Geschäftsausstattung</v>
          </cell>
          <cell r="C172" t="str">
            <v>other equipment, plant and office equipment</v>
          </cell>
          <cell r="D172" t="str">
            <v>Más berendezések, üzemi és üzleti berendezések</v>
          </cell>
          <cell r="E172" t="str">
            <v>Inny sprzęt, urządzenia oraz wyposażenie biurowe</v>
          </cell>
        </row>
        <row r="173">
          <cell r="B173" t="str">
            <v>Geleistete Anzahlungen und Anlagen im Bau</v>
          </cell>
          <cell r="C173" t="str">
            <v>Advance payments and assets under construction</v>
          </cell>
          <cell r="D173" t="str">
            <v>Végrehajtott kifizetések és megvalósítás alatti befektetések </v>
          </cell>
          <cell r="E173" t="str">
            <v>Zaliczki i środki trwałe w budowie</v>
          </cell>
        </row>
        <row r="174">
          <cell r="B174" t="str">
            <v>Finanzanlagen</v>
          </cell>
          <cell r="C174" t="str">
            <v>Financial assets</v>
          </cell>
          <cell r="D174" t="str">
            <v>Pénzügyi befektetések</v>
          </cell>
          <cell r="E174" t="str">
            <v>Aktywa finansowe</v>
          </cell>
        </row>
        <row r="175">
          <cell r="B175" t="str">
            <v>Anteile an verbundenen Unternehmen konsolidiert</v>
          </cell>
          <cell r="C175" t="str">
            <v>Shares in affiliated companies - consolidated</v>
          </cell>
          <cell r="D175" t="str">
            <v>Részesedések a kapcsolt vállalkozások számára, konszolidált</v>
          </cell>
          <cell r="E175" t="str">
            <v>Udziały w jednostkach powiązanych - objętych konsolidacją</v>
          </cell>
        </row>
        <row r="176">
          <cell r="B176" t="str">
            <v>Anteile an verbundenen Unternehmen nicht konsolidiert</v>
          </cell>
          <cell r="C176" t="str">
            <v>Shares in affiliated companies - not consolidated</v>
          </cell>
          <cell r="D176" t="str">
            <v>Részesedések a kapcsolt vállalkozások számára, nem konszolidált</v>
          </cell>
          <cell r="E176" t="str">
            <v>Udziały w jednostkach powiązanych - nieobjętych konsolidacją</v>
          </cell>
        </row>
        <row r="177">
          <cell r="B177" t="str">
            <v>Anteile an assoziierten Unternehmen</v>
          </cell>
          <cell r="C177" t="str">
            <v>Shares in associated companies</v>
          </cell>
          <cell r="D177" t="str">
            <v>Részesedések a társult vállalkozások számára,</v>
          </cell>
          <cell r="E177" t="str">
            <v>Udziały w jednostkach stowarzyszonych</v>
          </cell>
        </row>
        <row r="178">
          <cell r="B178" t="str">
            <v>sonstige Beteiligungen</v>
          </cell>
          <cell r="C178" t="str">
            <v>Investments in other related companies</v>
          </cell>
          <cell r="D178" t="str">
            <v>Egyéb Részesedések</v>
          </cell>
          <cell r="E178" t="str">
            <v>Inwestycje w pozostałych jednostkach </v>
          </cell>
        </row>
        <row r="179">
          <cell r="B179" t="str">
            <v>Ausleihungen an verbundene Unternehmen konsoldiert</v>
          </cell>
          <cell r="C179" t="str">
            <v>Long-term loans to affiliated companies - consolidated</v>
          </cell>
          <cell r="D179" t="str">
            <v>Kölcsönök a kapcsolt vállalkozások számára, konszolidált</v>
          </cell>
          <cell r="E179" t="str">
            <v>Pożyczki długoterminowe udzielone jednostkom powiązanym - objętym konsolidacją</v>
          </cell>
        </row>
        <row r="180">
          <cell r="B180" t="str">
            <v>Ausleihungen an verbundene Unternehmen nicht konsoldiert</v>
          </cell>
          <cell r="C180" t="str">
            <v>Long-term loans to affiliated companies - not consolidated</v>
          </cell>
          <cell r="D180" t="str">
            <v>Kölcsönök  a kapcsolt vállalkozások számára, nem konszolidált</v>
          </cell>
          <cell r="E180" t="str">
            <v>Pożyczki długoterminowe udzielone jednostkom powiązanym - nieobjętym konsolidacją</v>
          </cell>
        </row>
        <row r="181">
          <cell r="B181" t="str">
            <v>Ausleihungen an assoziierte Unternehmen</v>
          </cell>
          <cell r="C181" t="str">
            <v>Long-term loans to associated companies</v>
          </cell>
          <cell r="D181" t="str">
            <v>Kölcsönök  a társult vállalkozások számára</v>
          </cell>
          <cell r="E181" t="str">
            <v>Pożyczki długoterminowe udzielone jednostkom stowarzyszonym </v>
          </cell>
        </row>
        <row r="182">
          <cell r="B182" t="str">
            <v>Ausleihungen an sonstige Beteiligungsgesellschaften</v>
          </cell>
          <cell r="C182" t="str">
            <v>Long-tern loans to other related companies</v>
          </cell>
          <cell r="D182" t="str">
            <v>Kölcsönök  egyéb tőkerészesedéssel rendelkező társaságok számára</v>
          </cell>
          <cell r="E182" t="str">
            <v>Pożyczki długoterminowe udzielone pozostałym jednostkom</v>
          </cell>
        </row>
        <row r="183">
          <cell r="B183" t="str">
            <v>sonstige Ausleihungen</v>
          </cell>
          <cell r="C183" t="str">
            <v>other long-term loans</v>
          </cell>
          <cell r="D183" t="str">
            <v>Egyéb kölcsönök </v>
          </cell>
          <cell r="E183" t="str">
            <v>Inne pożyczki długoterminowe</v>
          </cell>
        </row>
        <row r="184">
          <cell r="B184" t="str">
            <v>Wertpapiere des Anlagevermögens</v>
          </cell>
          <cell r="C184" t="str">
            <v>Noncurrent Securites</v>
          </cell>
          <cell r="D184" t="str">
            <v>A befektetett eszközök értékpapírjai</v>
          </cell>
          <cell r="E184" t="str">
            <v>Długoterminowe papiery wartościowe</v>
          </cell>
        </row>
        <row r="185">
          <cell r="B185" t="str">
            <v>Gesamt Anlagevermögen</v>
          </cell>
          <cell r="C185" t="str">
            <v>Total Fixed assets</v>
          </cell>
          <cell r="D185" t="str">
            <v>Összes befektetett eszközök</v>
          </cell>
          <cell r="E185" t="str">
            <v>Aktywa trwałe razem</v>
          </cell>
        </row>
        <row r="187">
          <cell r="B187" t="str">
            <v>Eigenkapitalspiegel</v>
          </cell>
          <cell r="C187" t="str">
            <v>Development of equity</v>
          </cell>
          <cell r="D187" t="str">
            <v>Saját tőke tükör</v>
          </cell>
          <cell r="E187" t="str">
            <v>Zmiany w kapitale własnym</v>
          </cell>
        </row>
        <row r="188">
          <cell r="B188" t="str">
            <v>in T€</v>
          </cell>
          <cell r="C188" t="str">
            <v>in T€</v>
          </cell>
          <cell r="D188" t="str">
            <v>Ezer € - ban</v>
          </cell>
          <cell r="E188" t="str">
            <v>W tysiącach euro</v>
          </cell>
        </row>
        <row r="189">
          <cell r="B189" t="str">
            <v>Kapitalveränderung</v>
          </cell>
          <cell r="C189" t="str">
            <v>Capital changes</v>
          </cell>
          <cell r="D189" t="str">
            <v>Tőkeváltoztatás</v>
          </cell>
          <cell r="E189" t="str">
            <v>Zmiany kapitałowe</v>
          </cell>
        </row>
        <row r="190">
          <cell r="B190" t="str">
            <v>Ausschüttung</v>
          </cell>
          <cell r="C190" t="str">
            <v>Dividends paid</v>
          </cell>
          <cell r="D190" t="str">
            <v>Osztalékfizetés</v>
          </cell>
          <cell r="E190" t="str">
            <v>Wypłacona dywidenda</v>
          </cell>
        </row>
        <row r="191">
          <cell r="B191" t="str">
            <v>übrige Veränderungen</v>
          </cell>
          <cell r="C191" t="str">
            <v>other changes</v>
          </cell>
          <cell r="D191" t="str">
            <v>Egyéb változások</v>
          </cell>
          <cell r="E191" t="str">
            <v>Inne zmiany</v>
          </cell>
        </row>
        <row r="192">
          <cell r="B192" t="str">
            <v>Gewinnvortrag</v>
          </cell>
          <cell r="C192" t="str">
            <v>retained earnings</v>
          </cell>
          <cell r="E192" t="str">
            <v>Niepodzielony zysk</v>
          </cell>
        </row>
        <row r="193">
          <cell r="B193" t="str">
            <v>Jahresüberschuss</v>
          </cell>
          <cell r="C193" t="str">
            <v>Net income / loss of the year</v>
          </cell>
          <cell r="D193" t="str">
            <v>Éves többlet</v>
          </cell>
          <cell r="E193" t="str">
            <v>Wynik netto za rok</v>
          </cell>
        </row>
        <row r="194">
          <cell r="B194" t="str">
            <v>Stand lt. Bilanz</v>
          </cell>
          <cell r="C194" t="str">
            <v>According to balance sheet</v>
          </cell>
          <cell r="D194" t="str">
            <v>Mérleg szerinti állapot</v>
          </cell>
          <cell r="E194" t="str">
            <v>Zgodnie z bilansem</v>
          </cell>
        </row>
        <row r="195">
          <cell r="B195" t="str">
            <v>Differenz muss "NULL" sein!!!!</v>
          </cell>
          <cell r="C195" t="str">
            <v>Difference must be "ZERO"</v>
          </cell>
          <cell r="D195" t="str">
            <v>A különbség legyen "NULLA"!!!!</v>
          </cell>
          <cell r="E195" t="str">
            <v>Różnica musi wynosić "ZERO"</v>
          </cell>
        </row>
        <row r="196">
          <cell r="B196" t="str">
            <v>Ergebnis laut HB I (Jahresabschluss)</v>
          </cell>
          <cell r="C196" t="str">
            <v>Net profit / loss of the year HB I</v>
          </cell>
          <cell r="D196" t="str">
            <v>Eredmény a HB I (éves zárás) szerint</v>
          </cell>
          <cell r="E196" t="str">
            <v>Wynik netto za rok HB I</v>
          </cell>
        </row>
        <row r="197">
          <cell r="B197" t="str">
            <v>Anpassungen zur HB II</v>
          </cell>
          <cell r="C197" t="str">
            <v>Adjustments HB I to HB II</v>
          </cell>
          <cell r="D197" t="str">
            <v>HB I illesztése a HB II – höz</v>
          </cell>
          <cell r="E197" t="str">
            <v>Korekty HB I - HB II</v>
          </cell>
        </row>
        <row r="198">
          <cell r="B198" t="str">
            <v>Ergebnis laut HB II</v>
          </cell>
          <cell r="C198" t="str">
            <v>Net profit / loss of the year HB II</v>
          </cell>
          <cell r="D198" t="str">
            <v>Eredmény a HB II szerint</v>
          </cell>
          <cell r="E198" t="str">
            <v>Wynik netto za rok HB II</v>
          </cell>
        </row>
        <row r="200">
          <cell r="B200" t="str">
            <v>Forderungsspiegel</v>
          </cell>
          <cell r="C200" t="str">
            <v>Maturity of receivables</v>
          </cell>
          <cell r="D200" t="str">
            <v>Követelés tükör</v>
          </cell>
          <cell r="E200" t="str">
            <v>Okres spłaty należności</v>
          </cell>
        </row>
        <row r="201">
          <cell r="B201" t="str">
            <v>Forderungen aus Lieferungen und Leistungen</v>
          </cell>
          <cell r="C201" t="str">
            <v>Trade receivables</v>
          </cell>
          <cell r="D201" t="str">
            <v>Szállításokból és szolgáltatásokból adódó követelések</v>
          </cell>
          <cell r="E201" t="str">
            <v>Należności z tytułu dostaw i usług</v>
          </cell>
        </row>
        <row r="202">
          <cell r="B202" t="str">
            <v>Forderungen gegen verbundene Unternehmen - konsolidiert</v>
          </cell>
          <cell r="C202" t="str">
            <v>Receivables from affiliated companies - consolidated</v>
          </cell>
          <cell r="D202" t="str">
            <v>Követelések kapcsolt vállalkozásokkal szemben – konszolidált</v>
          </cell>
          <cell r="E202" t="str">
            <v>Należności od jednostek powiązanych - objętych konsolidacją</v>
          </cell>
        </row>
        <row r="203">
          <cell r="B203" t="str">
            <v>Forderungen gegen verbundene Unternehmen - nicht konsolidiert</v>
          </cell>
          <cell r="C203" t="str">
            <v>Receivables from affiliated companies - not consolidated</v>
          </cell>
          <cell r="D203" t="str">
            <v>Követelések kapcsolt vállalkozásokkal szemben - nem konszolidált</v>
          </cell>
          <cell r="E203" t="str">
            <v>Należności od jednostek powiązanych - nieobjętych konsolidacją</v>
          </cell>
        </row>
        <row r="204">
          <cell r="B204" t="str">
            <v>Forderungen gegen assoziierte Unternehmen</v>
          </cell>
          <cell r="C204" t="str">
            <v>Receivables from associated companies</v>
          </cell>
          <cell r="D204" t="str">
            <v>Követelések társult vállalkozásokkal szemben</v>
          </cell>
          <cell r="E204" t="str">
            <v>Należności od jednostek stowarzyszonych</v>
          </cell>
        </row>
        <row r="205">
          <cell r="B205" t="str">
            <v>Forderungen gegen sonstige Beteiligungsunternehmen</v>
          </cell>
          <cell r="C205" t="str">
            <v>Receivables from other related companies</v>
          </cell>
          <cell r="D205" t="str">
            <v>Követelések egyéb tőkerészesedéssel rendelkező vállalkozásokkal szemben </v>
          </cell>
          <cell r="E205" t="str">
            <v>Należności od pozostałych jednostek</v>
          </cell>
        </row>
        <row r="206">
          <cell r="B206" t="str">
            <v>Steuerforderungen</v>
          </cell>
          <cell r="C206" t="str">
            <v>Tax receivables</v>
          </cell>
          <cell r="D206" t="str">
            <v>Adóval kapcsolatos követelések</v>
          </cell>
          <cell r="E206" t="str">
            <v>Należności z tytułu podatków</v>
          </cell>
        </row>
        <row r="207">
          <cell r="B207" t="str">
            <v>sonstige Vermögenssgegenstände</v>
          </cell>
          <cell r="C207" t="str">
            <v>other assets</v>
          </cell>
          <cell r="D207" t="str">
            <v>Egyéb vagyoni eszközök</v>
          </cell>
          <cell r="E207" t="str">
            <v>Pozostałe aktywa</v>
          </cell>
        </row>
        <row r="209">
          <cell r="B209" t="str">
            <v>Verbindlichkeitenspiegel</v>
          </cell>
          <cell r="C209" t="str">
            <v>Maturity of liabilities</v>
          </cell>
          <cell r="D209" t="str">
            <v>Kötelezettség tükör</v>
          </cell>
          <cell r="E209" t="str">
            <v>Okres wymagalności zobowiązań</v>
          </cell>
        </row>
        <row r="210">
          <cell r="B210" t="str">
            <v>Verbindlichkeiten gegenüber Kreditinstituten</v>
          </cell>
          <cell r="C210" t="str">
            <v>Bank liabilities</v>
          </cell>
          <cell r="D210" t="str">
            <v>Kötelezettségek hitelintézetek felé</v>
          </cell>
          <cell r="E210" t="str">
            <v>Zobowiązania wobec banków</v>
          </cell>
        </row>
        <row r="211">
          <cell r="B211" t="str">
            <v>erhaltene Anzahlungen auf Bestellungen</v>
          </cell>
          <cell r="C211" t="str">
            <v>Payments recieved on account of orders</v>
          </cell>
          <cell r="D211" t="str">
            <v>Kézhez kapott befizetések megrendelésekre</v>
          </cell>
          <cell r="E211" t="str">
            <v>Zaliczki otrzymane na realizację zamówień</v>
          </cell>
        </row>
        <row r="212">
          <cell r="B212" t="str">
            <v>Verbindlichkeiten aus Lieferungen und Leistungen</v>
          </cell>
          <cell r="C212" t="str">
            <v>Trade payables</v>
          </cell>
          <cell r="D212" t="str">
            <v>Szállításokból és szolgáltatásokból eredő kötelezettségek </v>
          </cell>
          <cell r="E212" t="str">
            <v>Zobowiązania z tytułu dostaw i usług</v>
          </cell>
        </row>
        <row r="213">
          <cell r="B213" t="str">
            <v>Verbindlichkeiten gegenüber verbundenen Unternehmen - konsolidiert</v>
          </cell>
          <cell r="C213" t="str">
            <v>Payables to affiliated companies - consolidated</v>
          </cell>
          <cell r="D213" t="str">
            <v>Kötelezettségek kapcsolt vállalkozásokkal szemben – konszolidált</v>
          </cell>
          <cell r="E213" t="str">
            <v>Zobowiązania wobec jednostek powiązanych - objętych konsolidacją</v>
          </cell>
        </row>
        <row r="214">
          <cell r="B214" t="str">
            <v>Verbindlichkeiten gegenüber verbundenen Unternehmen - nicht konsolidiert</v>
          </cell>
          <cell r="C214" t="str">
            <v>Payables to affiliated companies - not consolidated</v>
          </cell>
          <cell r="D214" t="str">
            <v>Kötelezettségek kapcsolt vállalkozásokkal szemben - nem konszolidált</v>
          </cell>
          <cell r="E214" t="str">
            <v>Zobowiązania wobec jednostek powiązanych - nieobjętych konsolidacją</v>
          </cell>
        </row>
        <row r="215">
          <cell r="B215" t="str">
            <v>Verbindlichkeiten gegenüber assoziierten Unternehmen</v>
          </cell>
          <cell r="C215" t="str">
            <v>Payables to associated companies</v>
          </cell>
          <cell r="D215" t="str">
            <v>Kötelezettségek társult vállalkozásokkal szemben</v>
          </cell>
          <cell r="E215" t="str">
            <v>Zobowiązania wobec jednostek stowarzyszonych</v>
          </cell>
        </row>
        <row r="216">
          <cell r="B216" t="str">
            <v>Verbindlichkeiten gegenüber sonstigen Beteiligungsunternehmen</v>
          </cell>
          <cell r="C216" t="str">
            <v>Payables to other related parties</v>
          </cell>
          <cell r="D216" t="str">
            <v>Kötelezettségek egyéb részesedéssel rendelkező vállalkozásokkal szemben</v>
          </cell>
          <cell r="E216" t="str">
            <v>Zobowiązania wobec pozostałych jednostek</v>
          </cell>
        </row>
        <row r="217">
          <cell r="B217" t="str">
            <v>Verbindlichkeiten aus Steuern</v>
          </cell>
          <cell r="C217" t="str">
            <v>Tax liabilities</v>
          </cell>
          <cell r="D217" t="str">
            <v>Adókból származó kötelezettségek</v>
          </cell>
          <cell r="E217" t="str">
            <v>Zobowiązania z tytułu podatków</v>
          </cell>
        </row>
        <row r="218">
          <cell r="B218" t="str">
            <v>Verbindlichkeiten im Rahmen der sozialen Sicherheit</v>
          </cell>
          <cell r="C218" t="str">
            <v>Liabilities for social security</v>
          </cell>
          <cell r="D218" t="str">
            <v>Kötelezettségek a szociális biztonság keretében</v>
          </cell>
          <cell r="E218" t="str">
            <v>Zobowiązania z tytułu składek na ubezpieczenie społeczne</v>
          </cell>
        </row>
        <row r="219">
          <cell r="B219" t="str">
            <v>sonstige Verbindlichkeiten</v>
          </cell>
          <cell r="C219" t="str">
            <v>Other liabilities</v>
          </cell>
          <cell r="D219" t="str">
            <v>Egyéb kötelezettségek</v>
          </cell>
          <cell r="E219" t="str">
            <v>Pozostałe zobowiązania</v>
          </cell>
        </row>
        <row r="221">
          <cell r="B221" t="str">
            <v>Bilanzpositionen verbundene Unternehmen - konsolidiert</v>
          </cell>
          <cell r="C221" t="str">
            <v>Balance sheet positions - affiliated companies consolidated</v>
          </cell>
          <cell r="D221" t="str">
            <v>Mérlegpozíciók – kapcsolt vállalkozások, konszolidált</v>
          </cell>
          <cell r="E221" t="str">
            <v>Pozycje bilansu - jednostki powiązane objęte konsolidacją</v>
          </cell>
        </row>
        <row r="222">
          <cell r="B222" t="str">
            <v>Kod</v>
          </cell>
          <cell r="C222" t="str">
            <v>Code</v>
          </cell>
          <cell r="D222" t="str">
            <v>Kód</v>
          </cell>
          <cell r="E222" t="str">
            <v>Kod</v>
          </cell>
        </row>
        <row r="223">
          <cell r="B223" t="str">
            <v>Übertragung in die Bilanz</v>
          </cell>
          <cell r="C223" t="str">
            <v>Transfer into the balance sheet</v>
          </cell>
          <cell r="D223" t="str">
            <v>Átvitel a mérlegbe</v>
          </cell>
          <cell r="E223" t="str">
            <v>Przeniesienie do bilansu</v>
          </cell>
        </row>
        <row r="224">
          <cell r="B224" t="str">
            <v>GuV-Positionen verbundene Unternehmen - konsolidiert</v>
          </cell>
          <cell r="C224" t="str">
            <v>income statement positions - affiliated companies consolidated</v>
          </cell>
          <cell r="D224" t="str">
            <v>Jövedelem bevallás pozíciók - kapcsolt vállalkozások, konszolidált</v>
          </cell>
          <cell r="E224" t="str">
            <v>Pozycje RZiS - jednostki powiązane objęte konsolidacją</v>
          </cell>
        </row>
        <row r="227">
          <cell r="B227" t="str">
            <v>Anhangsangaben die als (statistische) Konten angelegt werden sollen</v>
          </cell>
          <cell r="C227" t="str">
            <v>Notes</v>
          </cell>
          <cell r="D227" t="str">
            <v>Függelék adatok, amelyeket (statisztikai) számlákként kell kialakítani </v>
          </cell>
          <cell r="E227" t="str">
            <v>Informacja dodatkowa</v>
          </cell>
        </row>
        <row r="228">
          <cell r="B228" t="str">
            <v>Angaben zu Abgängen immaterielle Vermögensgegenstände und Sachanlagen</v>
          </cell>
          <cell r="C228" t="str">
            <v>Notes to disposals of fixed assets</v>
          </cell>
          <cell r="D228" t="str">
            <v>Immateriális javak és dologi állóeszközök csökkentésével kapcsolatos adatok</v>
          </cell>
          <cell r="E228" t="str">
            <v>Informacja dodatkowa dot. zbycia aktywów trwałych</v>
          </cell>
        </row>
        <row r="229">
          <cell r="B229" t="str">
            <v>Nettoabgang aus dem Anlagevermögen:</v>
          </cell>
          <cell r="C229" t="str">
            <v>Net value of  the disposal of fixed asets</v>
          </cell>
          <cell r="D229" t="str">
            <v>A befektetett vagyon nettó csökkenése:</v>
          </cell>
          <cell r="E229" t="str">
            <v>Wartość netto zbywanych aktywów trwałych</v>
          </cell>
        </row>
        <row r="230">
          <cell r="B230" t="str">
            <v>davon Buchgewinne aus Anlagenabgänge - extern (+)</v>
          </cell>
          <cell r="C230" t="str">
            <v>There of gains of the disposal - external (+)</v>
          </cell>
          <cell r="D230" t="str">
            <v>Ebből a befektetések csökkenéséből származó könyv szerinti nyereség - külső (+)</v>
          </cell>
          <cell r="E230" t="str">
            <v>z czego zysk ze zbycia - jednostki zewnętrzne (+)</v>
          </cell>
        </row>
        <row r="231">
          <cell r="B231" t="str">
            <v>davon Buchgewinne aus Anlagenabgänge - verbundene Unternehmen (+)</v>
          </cell>
          <cell r="C231" t="str">
            <v>There of gains of the disposal - affiliated companies (+)</v>
          </cell>
          <cell r="D231" t="str">
            <v>Ebből a befektetések csökkenéséből származó könyv szerinti nyereség - kapcsolt vállalkozások (+)</v>
          </cell>
          <cell r="E231" t="str">
            <v>z czego zysk ze zbycia - jednostki powiązane (+)</v>
          </cell>
        </row>
        <row r="232">
          <cell r="B232" t="str">
            <v>davon Buchverluste aus Anlagenabgänge - extern (-)</v>
          </cell>
          <cell r="C232" t="str">
            <v>There of loss of the disposal - external (-)</v>
          </cell>
          <cell r="D232" t="str">
            <v>Ebből a befektetések csökkenéséből származó könyv szerinti nyereség -  külső (-)</v>
          </cell>
          <cell r="E232" t="str">
            <v>z czego strata ze zbycia - jednostki zewnętrzne (-)</v>
          </cell>
        </row>
        <row r="233">
          <cell r="B233" t="str">
            <v>davon Buchverluste aus Anlagenabgänge - verbundene Unternehmen (-)</v>
          </cell>
          <cell r="C233" t="str">
            <v>There of loss of the disposal - affiliated companies (-)</v>
          </cell>
          <cell r="D233" t="str">
            <v>Ebből a befektetések csökkenéséből származó könyv szerinti nyereség -  kapcsolt vállalkozások (-)</v>
          </cell>
          <cell r="E233" t="str">
            <v>z czego strata ze zbycia - jednostki powiązane (-)</v>
          </cell>
        </row>
        <row r="234">
          <cell r="B234" t="str">
            <v>davon Einzahlungen aus dem Verkauf - extern (+)</v>
          </cell>
          <cell r="C234" t="str">
            <v>There of proceeds of the disposal (sale) - external (+)</v>
          </cell>
          <cell r="D234" t="str">
            <v>Ebből befizetések az érétkesítésből - külső (+)</v>
          </cell>
          <cell r="E234" t="str">
            <v>z czego przychody ze zbycia (sprzedaży) - jednostki zewnętrzne (+)</v>
          </cell>
        </row>
        <row r="235">
          <cell r="B235" t="str">
            <v>davon Einzahlungen aus dem Verkauf - verbundene Unternehmen (+)</v>
          </cell>
          <cell r="C235" t="str">
            <v>There of proceeds of the disposal (sale) - affiliated companies (+)</v>
          </cell>
          <cell r="D235" t="str">
            <v>Ebből befizetések az érétkesítésből - kapcsolt vállalkozások (+)</v>
          </cell>
          <cell r="E235" t="str">
            <v>z czego przychody ze zbycia (sprzedaży) - jednostki powiązane (+)</v>
          </cell>
        </row>
        <row r="236">
          <cell r="B236" t="str">
            <v> =&gt; ergibt den Nettoabgang:</v>
          </cell>
          <cell r="C236" t="str">
            <v> =&gt; net value of the disposal:</v>
          </cell>
          <cell r="D236" t="str">
            <v> =&gt; Nettó csökkenés összesen:</v>
          </cell>
          <cell r="E236" t="str">
            <v>Wartość netto zbycia</v>
          </cell>
        </row>
        <row r="237">
          <cell r="B237" t="str">
            <v> =&gt; Differenz:</v>
          </cell>
          <cell r="C237" t="str">
            <v> =&gt; Difference:</v>
          </cell>
          <cell r="D237" t="str">
            <v> =&gt; Különbség:</v>
          </cell>
          <cell r="E237" t="str">
            <v>Różnica</v>
          </cell>
        </row>
        <row r="238">
          <cell r="B238" t="str">
            <v>Angaben zu Sicherung von Verbindlichkeiten</v>
          </cell>
          <cell r="C238" t="str">
            <v>Information on securities for liabilities</v>
          </cell>
          <cell r="D238" t="str">
            <v>Kötelezettségek biztosítására vonatkozó adatok</v>
          </cell>
          <cell r="E238" t="str">
            <v>Informacja o zabezpieczeniu zobowiązań</v>
          </cell>
        </row>
        <row r="239">
          <cell r="B239" t="str">
            <v>Verbindlichkeiten gegenüber Kreditinstituten</v>
          </cell>
          <cell r="C239" t="str">
            <v>Bank liabilities</v>
          </cell>
          <cell r="D239" t="str">
            <v>Kötelezettségek hitelintézetek felé </v>
          </cell>
          <cell r="E239" t="str">
            <v>Zobowiązania wobec banków</v>
          </cell>
        </row>
        <row r="240">
          <cell r="B240" t="str">
            <v>erhaltene Anzahlungen auf Bestellungen</v>
          </cell>
          <cell r="C240" t="str">
            <v>Payments recieved on account of orders</v>
          </cell>
          <cell r="D240" t="str">
            <v>Kézhez kapott befizetések megrendelésekre </v>
          </cell>
          <cell r="E240" t="str">
            <v>Zaliczki otrzymane na realizację zamówień</v>
          </cell>
        </row>
        <row r="241">
          <cell r="B241" t="str">
            <v>Verbindlichkeiten aus Lieferungen und Leistungen</v>
          </cell>
          <cell r="C241" t="str">
            <v>Trade payables</v>
          </cell>
          <cell r="D241" t="str">
            <v>Szállításokból és szolgáltatásokból eredő kötelezettségek </v>
          </cell>
          <cell r="E241" t="str">
            <v>Zobowiązania z tytułu dostaw i usług</v>
          </cell>
        </row>
        <row r="242">
          <cell r="B242" t="str">
            <v>Verbindlichkeiten gegenüber verbundenen Unternehmen - nicht konsolidiert</v>
          </cell>
          <cell r="C242" t="str">
            <v>Payables to affiliated companies - not consolidated</v>
          </cell>
          <cell r="D242" t="str">
            <v>Kötelezettségek kapcsolt vállalkozásokkal szemben - konszolidált</v>
          </cell>
          <cell r="E242" t="str">
            <v>Zobowiązania wobec jednostek powiązanych</v>
          </cell>
        </row>
        <row r="243">
          <cell r="B243" t="str">
            <v>Verbindlichkeiten gegenüber assoziierten Unternehmen</v>
          </cell>
          <cell r="C243" t="str">
            <v>Payables to associated companies</v>
          </cell>
          <cell r="D243" t="str">
            <v>Kötelezettségek kapcsolt vállalkozásokkal szemben - nem konszolidált</v>
          </cell>
          <cell r="E243" t="str">
            <v>Zobowiązania wobec jednostek stowarzyszonych</v>
          </cell>
        </row>
        <row r="244">
          <cell r="B244" t="str">
            <v>Verbindlichkeiten gegenüber sonstigen Beteiligungsunternehmen</v>
          </cell>
          <cell r="C244" t="str">
            <v>Payables to other related parties</v>
          </cell>
          <cell r="D244" t="str">
            <v>Kötelezettségek társult vállalkozásokkal szemben</v>
          </cell>
          <cell r="E244" t="str">
            <v>Zobowiązania wobec pozostałych jednostek</v>
          </cell>
        </row>
        <row r="245">
          <cell r="B245" t="str">
            <v>Verbindlichkeiten aus Steuern</v>
          </cell>
          <cell r="C245" t="str">
            <v>Tax liabilities</v>
          </cell>
          <cell r="D245" t="str">
            <v>Kötelezettségek egyéb részesedéssel rendelkező vállalkozásokkal szemben</v>
          </cell>
          <cell r="E245" t="str">
            <v>Zobowiązania z tytułu podatków</v>
          </cell>
        </row>
        <row r="246">
          <cell r="B246" t="str">
            <v>Verbindlichkeiten im Rahmen der sozialen Sicherheit</v>
          </cell>
          <cell r="C246" t="str">
            <v>Liabilities for social security</v>
          </cell>
          <cell r="D246" t="str">
            <v>Adókból származó kötelezettségek</v>
          </cell>
          <cell r="E246" t="str">
            <v>Zobowiązania z tytułu składek na ubezpieczenie społeczne</v>
          </cell>
        </row>
        <row r="247">
          <cell r="B247" t="str">
            <v>sonstige Verbindlichkeiten</v>
          </cell>
          <cell r="C247" t="str">
            <v>Other liabilities</v>
          </cell>
          <cell r="D247" t="str">
            <v>Kötelezettségek a szociális biztonság keretében</v>
          </cell>
          <cell r="E247" t="str">
            <v>Pozostałe zobowiązania</v>
          </cell>
        </row>
        <row r="248">
          <cell r="B248" t="str">
            <v>Externe Umsatzerlöse nach Regionen</v>
          </cell>
          <cell r="C248" t="str">
            <v>External sales split up by regions</v>
          </cell>
          <cell r="D248" t="str">
            <v>Egyéb kötelezettségek</v>
          </cell>
          <cell r="E248" t="str">
            <v>Przychody ze sprzedaży na rzecz jednostek zewnętrznych według regionów</v>
          </cell>
        </row>
        <row r="249">
          <cell r="B249" t="str">
            <v>Abstimmung mit GuV:</v>
          </cell>
          <cell r="C249" t="str">
            <v>Reconciliation with P&amp;L</v>
          </cell>
          <cell r="D249" t="str">
            <v>Nyereség / Veszteség egyeztetés:</v>
          </cell>
          <cell r="E249" t="str">
            <v>Uzgodnienie z RZiS</v>
          </cell>
        </row>
        <row r="250">
          <cell r="B250" t="str">
            <v>Externe Umsatzerlöse nach Tätigkeitsbereichen</v>
          </cell>
          <cell r="C250" t="str">
            <v>External sales split up by activity</v>
          </cell>
          <cell r="D250" t="str">
            <v>Külső forgalomból származó bevételek tevékenységi körük szerint </v>
          </cell>
          <cell r="E250" t="str">
            <v>annika</v>
          </cell>
        </row>
        <row r="251">
          <cell r="B251" t="str">
            <v>Großhandel</v>
          </cell>
          <cell r="C251" t="str">
            <v>Whole sale</v>
          </cell>
          <cell r="D251" t="str">
            <v>Nagykereskedelem</v>
          </cell>
          <cell r="E251" t="str">
            <v>Handel hurtowy:</v>
          </cell>
        </row>
        <row r="252">
          <cell r="B252" t="str">
            <v>Einzelhandel</v>
          </cell>
          <cell r="C252" t="str">
            <v>Retail</v>
          </cell>
          <cell r="D252" t="str">
            <v>Kiskereskedelem</v>
          </cell>
          <cell r="E252" t="str">
            <v>Handel detaliczny</v>
          </cell>
        </row>
        <row r="253">
          <cell r="B253" t="str">
            <v>Sonstiges:</v>
          </cell>
          <cell r="C253" t="str">
            <v>Other:</v>
          </cell>
          <cell r="D253" t="str">
            <v>Egyéb:</v>
          </cell>
          <cell r="E253" t="str">
            <v>Inny:</v>
          </cell>
        </row>
        <row r="254">
          <cell r="B254" t="str">
            <v>Durchschnittliche Zahl der im Geschäftsjahr beschäftigte Arbeitnehmer (Köpfe):</v>
          </cell>
          <cell r="C254" t="str">
            <v>Avarage number of employees during the year (heads)</v>
          </cell>
          <cell r="D254" t="str">
            <v>Az adott üzleti évben foglalkoztatott munkavállalók átlagos száma (fő):</v>
          </cell>
          <cell r="E254" t="str">
            <v>Średnie zatrudnienie w ciągu roku (liczba osób)</v>
          </cell>
        </row>
        <row r="255">
          <cell r="B255" t="str">
            <v>Angestellte</v>
          </cell>
          <cell r="C255" t="str">
            <v>Employees</v>
          </cell>
          <cell r="D255" t="str">
            <v>Alkalmazottak</v>
          </cell>
          <cell r="E255" t="str">
            <v>Pracownicy</v>
          </cell>
        </row>
        <row r="256">
          <cell r="B256" t="str">
            <v>Auszubildende</v>
          </cell>
          <cell r="C256" t="str">
            <v>Apprenties</v>
          </cell>
          <cell r="D256" t="str">
            <v>Képzés alatti </v>
          </cell>
          <cell r="E256" t="str">
            <v>Praktykanci</v>
          </cell>
        </row>
        <row r="257">
          <cell r="B257" t="str">
            <v>Geschäftsführer</v>
          </cell>
          <cell r="C257" t="str">
            <v>General managers</v>
          </cell>
          <cell r="D257" t="str">
            <v>Ügyvezető</v>
          </cell>
          <cell r="E257" t="str">
            <v>Kierownictwo</v>
          </cell>
        </row>
        <row r="258">
          <cell r="B258" t="str">
            <v>Prüfungshonorar für das Geschäftsjahr</v>
          </cell>
          <cell r="C258" t="str">
            <v>Audit fee for the financial year</v>
          </cell>
          <cell r="D258" t="str">
            <v>Könyvvizsgálat díja …… évre</v>
          </cell>
          <cell r="E258" t="str">
            <v>Wynagrodzenie za audyt za rok obrotowy</v>
          </cell>
        </row>
        <row r="259">
          <cell r="B259" t="str">
            <v>Name der Wirtschaftsprüfungsgesellschaft</v>
          </cell>
          <cell r="C259" t="str">
            <v>Name of the Audit company</v>
          </cell>
          <cell r="D259" t="str">
            <v>Könyvvizsgáló cég neve </v>
          </cell>
          <cell r="E259" t="str">
            <v>Nazwa spółki biegłych rewidentów</v>
          </cell>
        </row>
        <row r="260">
          <cell r="B260" t="str">
            <v>Haftungsverhältnisse </v>
          </cell>
          <cell r="C260" t="str">
            <v>Contingent liabilities</v>
          </cell>
          <cell r="D260" t="str">
            <v>Szavatossági viszonyok (kontingens kötelezettségek) </v>
          </cell>
          <cell r="E260" t="str">
            <v>Haftungsverhältnisse </v>
          </cell>
        </row>
        <row r="261">
          <cell r="B261" t="str">
            <v>Wechsel</v>
          </cell>
          <cell r="C261" t="str">
            <v>Notes receivable discounted</v>
          </cell>
          <cell r="D261" t="str">
            <v>Váltók</v>
          </cell>
          <cell r="E261" t="str">
            <v>Wechsel</v>
          </cell>
        </row>
        <row r="262">
          <cell r="B262" t="str">
            <v>Bürgschaften (KEINE Bankgarantien oder Avale)</v>
          </cell>
          <cell r="C262" t="str">
            <v>Guarantees (NO Bankguarantees)</v>
          </cell>
          <cell r="D262" t="str">
            <v>Kezességek</v>
          </cell>
          <cell r="E262" t="str">
            <v>Gwarancje</v>
          </cell>
        </row>
        <row r="263">
          <cell r="B263" t="str">
            <v>Patronatserklärungen</v>
          </cell>
          <cell r="C263" t="str">
            <v>Letter of comfort</v>
          </cell>
          <cell r="D263" t="str">
            <v>Védnökségi nyilatkozatok</v>
          </cell>
          <cell r="E263" t="str">
            <v>List patronacki</v>
          </cell>
        </row>
        <row r="264">
          <cell r="B264" t="str">
            <v>Gewährleistungen</v>
          </cell>
          <cell r="C264" t="str">
            <v>Warrenty commitments</v>
          </cell>
          <cell r="D264" t="str">
            <v>Garanciák</v>
          </cell>
          <cell r="E264" t="str">
            <v>Zobowiązania gwarancyjne</v>
          </cell>
        </row>
        <row r="265">
          <cell r="B265" t="str">
            <v>Haftung aus der Bestellung von Sicherheiten für fremde Verbindlichkeiten</v>
          </cell>
          <cell r="C265" t="str">
            <v>Collateral for third party liabilities</v>
          </cell>
          <cell r="D265" t="str">
            <v>Szavatosság a harmadik fél kötelezettségek biztosítékainak megrendelésével kapcsolatban </v>
          </cell>
          <cell r="E265" t="str">
            <v>Zabezpieczenie zobowiązań osób trzecich</v>
          </cell>
        </row>
        <row r="266">
          <cell r="B266" t="str">
            <v>sonstige finanzielle Verpflichtungen</v>
          </cell>
          <cell r="C266" t="str">
            <v>other financial obligations</v>
          </cell>
          <cell r="D266" t="str">
            <v>Egyéb pénzügyi kötelezettségek </v>
          </cell>
          <cell r="E266" t="str">
            <v>Inne zobowiązania finansowe</v>
          </cell>
        </row>
        <row r="267">
          <cell r="B267" t="str">
            <v>Leasingverpflichtungen</v>
          </cell>
          <cell r="C267" t="str">
            <v>Leasing obligations</v>
          </cell>
          <cell r="D267" t="str">
            <v>Leasing kötelezettségek </v>
          </cell>
          <cell r="E267" t="str">
            <v>Zobowiązania z tytułu leasingu</v>
          </cell>
        </row>
        <row r="268">
          <cell r="B268" t="str">
            <v> - extern</v>
          </cell>
          <cell r="C268" t="str">
            <v> - external</v>
          </cell>
          <cell r="D268" t="str">
            <v> - külső</v>
          </cell>
          <cell r="E268" t="str">
            <v>Jednostki zewnętrzne</v>
          </cell>
        </row>
        <row r="269">
          <cell r="B269" t="str">
            <v> - verbundene Unternehmen konsolidiert</v>
          </cell>
          <cell r="C269" t="str">
            <v> - affiliated companies - consolidated</v>
          </cell>
          <cell r="D269" t="str">
            <v> - kapcsolt vállalkozások konszolidált</v>
          </cell>
          <cell r="E269" t="str">
            <v>Jednostki powiązanie - objęte konsolidacją</v>
          </cell>
        </row>
        <row r="270">
          <cell r="B270" t="str">
            <v> - verbundene Unternehmen nicht konsolidiert</v>
          </cell>
          <cell r="C270" t="str">
            <v> - affiliated companies - not consolidated</v>
          </cell>
          <cell r="D270" t="str">
            <v> - kapcsolt vállalkozások nem konszolidált</v>
          </cell>
          <cell r="E270" t="str">
            <v>Jednostki powiązane - nieobjęte konsolidacją</v>
          </cell>
        </row>
        <row r="271">
          <cell r="B271" t="str">
            <v>Kaufverpflichtungen für Anlagevermögen (Obligo)</v>
          </cell>
          <cell r="C271" t="str">
            <v>Purchase commitments regarding fixed assets</v>
          </cell>
          <cell r="D271" t="str">
            <v>Vásárlási kötelezettségek a befektetett vagyonra (Obligo)</v>
          </cell>
          <cell r="E271" t="str">
            <v>Zobowiązania dot. nabycia aktywów trwałych</v>
          </cell>
        </row>
        <row r="272">
          <cell r="B272" t="str">
            <v> - extern</v>
          </cell>
          <cell r="C272" t="str">
            <v> - external</v>
          </cell>
          <cell r="D272" t="str">
            <v> - külső</v>
          </cell>
          <cell r="E272" t="str">
            <v>Jednostki zewnętrzne</v>
          </cell>
        </row>
        <row r="273">
          <cell r="B273" t="str">
            <v> - verbundene Unternehmen konsolidiert</v>
          </cell>
          <cell r="C273" t="str">
            <v> - affiliated companies - consolidated</v>
          </cell>
          <cell r="D273" t="str">
            <v> - kapcsolt vállalkozások konszolidált</v>
          </cell>
          <cell r="E273" t="str">
            <v>Jednostki powiązanie - objęte konsolidacją</v>
          </cell>
        </row>
        <row r="274">
          <cell r="B274" t="str">
            <v> - verbundene Unternehmen nicht konsolidiert</v>
          </cell>
          <cell r="C274" t="str">
            <v> - affiliated companies - not consolidated</v>
          </cell>
          <cell r="D274" t="str">
            <v> - kapcsolt vállalkozások nem konszolidált</v>
          </cell>
          <cell r="E274" t="str">
            <v>Jednostki powiązane - nieobjęte konsolidacją</v>
          </cell>
        </row>
        <row r="275">
          <cell r="B275" t="str">
            <v>Nominalvolumen derivativer Finanzinstrumente </v>
          </cell>
          <cell r="C275" t="str">
            <v>Nominal amount of derivative financial instruments</v>
          </cell>
          <cell r="D275" t="str">
            <v>Származékos pénzügyi eszközök névleges volumene </v>
          </cell>
          <cell r="E275" t="str">
            <v>Wartość nominalna pochodnych instrumentów finansowych</v>
          </cell>
        </row>
        <row r="276">
          <cell r="B276" t="str">
            <v>Devisentermingeschäfte</v>
          </cell>
          <cell r="C276" t="str">
            <v>foreign exchange contracts</v>
          </cell>
          <cell r="D276" t="str">
            <v>Határidős devizaügyletek</v>
          </cell>
          <cell r="E276" t="str">
            <v>Kontrakty walutowe</v>
          </cell>
        </row>
        <row r="277">
          <cell r="B277" t="str">
            <v>Zinsswaps</v>
          </cell>
          <cell r="C277" t="str">
            <v>Interest rate swaps</v>
          </cell>
          <cell r="D277" t="str">
            <v>Kamat swap – ok</v>
          </cell>
          <cell r="E277" t="str">
            <v>Swapy procentowe</v>
          </cell>
        </row>
        <row r="278">
          <cell r="B278" t="str">
            <v>sonstige: </v>
          </cell>
          <cell r="C278" t="str">
            <v>others:</v>
          </cell>
          <cell r="D278" t="str">
            <v>egyéb: </v>
          </cell>
          <cell r="E278" t="str">
            <v>Inne:</v>
          </cell>
        </row>
        <row r="279">
          <cell r="B279" t="str">
            <v>Beizulegender Zeitwert (Marktwert) derivativer Finanzinstrumente</v>
          </cell>
          <cell r="C279" t="str">
            <v>Current market value of derivative financial instruments</v>
          </cell>
          <cell r="D279" t="str">
            <v>Származékos pénzügyi eszközök pillanatnyi értéke (piaci érték) </v>
          </cell>
          <cell r="E279" t="str">
            <v>Bieżąca wartość rynkowa pochodnych instrumentów finansowych</v>
          </cell>
        </row>
        <row r="280">
          <cell r="B280" t="str">
            <v>Devisentermingeschäfte</v>
          </cell>
          <cell r="C280" t="str">
            <v>foreign exchange contracts</v>
          </cell>
          <cell r="D280" t="str">
            <v>Határidős devizaügyletek</v>
          </cell>
          <cell r="E280" t="str">
            <v>Kontrakty walutowe</v>
          </cell>
        </row>
        <row r="281">
          <cell r="B281" t="str">
            <v>Zinsswaps</v>
          </cell>
          <cell r="C281" t="str">
            <v>Interest rate swaps</v>
          </cell>
          <cell r="D281" t="str">
            <v>Kamat swap – ok</v>
          </cell>
          <cell r="E281" t="str">
            <v>Swapy procentowe</v>
          </cell>
        </row>
        <row r="282">
          <cell r="B282" t="str">
            <v>sonstige: </v>
          </cell>
          <cell r="C282" t="str">
            <v>others:</v>
          </cell>
          <cell r="D282" t="str">
            <v>egyéb: </v>
          </cell>
          <cell r="E282" t="str">
            <v>Inne:</v>
          </cell>
        </row>
        <row r="284">
          <cell r="B284" t="str">
            <v>Gezeichnetes Kapital</v>
          </cell>
          <cell r="C284" t="str">
            <v>Subscribed capital</v>
          </cell>
          <cell r="D284" t="str">
            <v>Jegyzett tőke </v>
          </cell>
          <cell r="E284" t="str">
            <v>Kapitał subskrybowany </v>
          </cell>
        </row>
        <row r="285">
          <cell r="B285" t="str">
            <v>übrige Rücklagen</v>
          </cell>
          <cell r="C285" t="str">
            <v>other reserves</v>
          </cell>
          <cell r="D285" t="str">
            <v>Egyéb tartalékok </v>
          </cell>
          <cell r="E285" t="str">
            <v>Pozostałe kapitały rezerwowe</v>
          </cell>
        </row>
        <row r="287">
          <cell r="B287" t="str">
            <v>Bewertungsebene</v>
          </cell>
          <cell r="C287" t="str">
            <v>Valuation Level</v>
          </cell>
          <cell r="D287" t="str">
            <v>Értékelési szint</v>
          </cell>
          <cell r="E287" t="str">
            <v>Poziom wyceny</v>
          </cell>
        </row>
        <row r="289">
          <cell r="B289" t="str">
            <v>Delta</v>
          </cell>
          <cell r="C289" t="str">
            <v>Difference</v>
          </cell>
          <cell r="D289" t="str">
            <v>Különbség (Delta) </v>
          </cell>
          <cell r="E289" t="str">
            <v>Różnica</v>
          </cell>
        </row>
        <row r="290">
          <cell r="B290" t="str">
            <v>Bilanz</v>
          </cell>
          <cell r="C290" t="str">
            <v>Balance Sheet</v>
          </cell>
          <cell r="D290" t="str">
            <v>Mérleglap </v>
          </cell>
          <cell r="E290" t="str">
            <v>Bilans</v>
          </cell>
        </row>
        <row r="291">
          <cell r="B291" t="str">
            <v>Gezeichnetes Kapital / Komplementär- und Kommanditkapital</v>
          </cell>
          <cell r="C291" t="str">
            <v>Subscribed Capital</v>
          </cell>
          <cell r="D291" t="str">
            <v>Jegyzett tőke / Komplementer és betéti tőke </v>
          </cell>
          <cell r="E291" t="str">
            <v>Kapitał subskrybowany</v>
          </cell>
        </row>
        <row r="292">
          <cell r="B292" t="str">
            <v>sonstige Rücklagen</v>
          </cell>
          <cell r="C292" t="str">
            <v>other reserves</v>
          </cell>
          <cell r="D292" t="str">
            <v>egyéb tartalékok </v>
          </cell>
          <cell r="E292" t="str">
            <v>Pozostałe kapitały rezerwowe</v>
          </cell>
        </row>
        <row r="293">
          <cell r="B293" t="str">
            <v>Summe Eigenkapital</v>
          </cell>
          <cell r="C293" t="str">
            <v>Sum Equity</v>
          </cell>
          <cell r="D293" t="str">
            <v>A saját tőke összege </v>
          </cell>
          <cell r="E293" t="str">
            <v>Suma - kapitał własny</v>
          </cell>
        </row>
        <row r="294">
          <cell r="B294" t="str">
            <v>Eingabefeld</v>
          </cell>
          <cell r="C294" t="str">
            <v>Input Field</v>
          </cell>
          <cell r="D294" t="str">
            <v>Beviteli mező</v>
          </cell>
          <cell r="E294" t="str">
            <v>Pole wejściowe</v>
          </cell>
        </row>
        <row r="295">
          <cell r="B295" t="str">
            <v>Anschaffungskosten</v>
          </cell>
          <cell r="C295" t="str">
            <v>Acquisition Cost</v>
          </cell>
          <cell r="D295" t="str">
            <v>Beszerzési költségek</v>
          </cell>
          <cell r="E295" t="str">
            <v>Koszt nabycia</v>
          </cell>
        </row>
        <row r="296">
          <cell r="B296" t="str">
            <v>kumulierte Abschreibungen</v>
          </cell>
          <cell r="C296" t="str">
            <v>Cumulated Depreciation</v>
          </cell>
          <cell r="D296" t="str">
            <v>Kumulált értékcsökkenések </v>
          </cell>
          <cell r="E296" t="str">
            <v>Zakumulowana amortyzacja</v>
          </cell>
        </row>
        <row r="297">
          <cell r="B297" t="str">
            <v>Stand 1.1</v>
          </cell>
          <cell r="C297" t="str">
            <v>1st Jan.</v>
          </cell>
          <cell r="D297" t="str">
            <v>Január 1. – i állapot</v>
          </cell>
          <cell r="E297" t="str">
            <v>1 stycznia</v>
          </cell>
        </row>
        <row r="298">
          <cell r="B298" t="str">
            <v>Stand 31.12</v>
          </cell>
          <cell r="C298" t="str">
            <v>31st Dec.</v>
          </cell>
          <cell r="D298" t="str">
            <v>December 31– i állapot </v>
          </cell>
          <cell r="E298" t="str">
            <v>31 grudnia</v>
          </cell>
        </row>
        <row r="299">
          <cell r="B299" t="str">
            <v>Zugänge</v>
          </cell>
          <cell r="C299" t="str">
            <v>Additions</v>
          </cell>
          <cell r="D299" t="str">
            <v>Növekmények </v>
          </cell>
          <cell r="E299" t="str">
            <v>Zwiększenia</v>
          </cell>
        </row>
        <row r="300">
          <cell r="B300" t="str">
            <v>Abgänge</v>
          </cell>
          <cell r="C300" t="str">
            <v>Disposals</v>
          </cell>
          <cell r="D300" t="str">
            <v>Fogyatékok</v>
          </cell>
          <cell r="E300" t="str">
            <v>Zmniejszenia (zbycie)</v>
          </cell>
        </row>
        <row r="301">
          <cell r="B301" t="str">
            <v>Umbuchungen</v>
          </cell>
          <cell r="C301" t="str">
            <v>Transfers</v>
          </cell>
          <cell r="D301" t="str">
            <v>Átkönyvelések </v>
          </cell>
          <cell r="E301" t="str">
            <v>Przeniesienia</v>
          </cell>
        </row>
        <row r="302">
          <cell r="B302" t="str">
            <v>Zuschreibungen</v>
          </cell>
          <cell r="C302" t="str">
            <v>Write-Ups</v>
          </cell>
          <cell r="D302" t="str">
            <v>Felértékelések </v>
          </cell>
          <cell r="E302" t="str">
            <v>Odpisy aktualizujące</v>
          </cell>
        </row>
        <row r="303">
          <cell r="B303" t="str">
            <v>Buchwerte</v>
          </cell>
          <cell r="C303" t="str">
            <v>Book value</v>
          </cell>
          <cell r="D303" t="str">
            <v>Könyv szerinti értékek</v>
          </cell>
          <cell r="E303" t="str">
            <v>Wartość księgowa</v>
          </cell>
        </row>
        <row r="304">
          <cell r="B304" t="str">
            <v>lfd. Jahr</v>
          </cell>
          <cell r="C304" t="str">
            <v>current year</v>
          </cell>
          <cell r="D304" t="str">
            <v>Folyó év</v>
          </cell>
          <cell r="E304" t="str">
            <v>Bieżący rok</v>
          </cell>
        </row>
        <row r="305">
          <cell r="B305" t="str">
            <v>Vorjahr</v>
          </cell>
          <cell r="C305" t="str">
            <v>previous year</v>
          </cell>
          <cell r="D305" t="str">
            <v>Előző év</v>
          </cell>
          <cell r="E305" t="str">
            <v>Poprzedni rok</v>
          </cell>
        </row>
        <row r="306">
          <cell r="B306" t="str">
            <v>Check (Bilanzgewinn GuV = Summe Bilanzgewinn Bilanz)</v>
          </cell>
          <cell r="C306" t="str">
            <v>Check (Balance sheet profit Income Statement = Sum Balance sheet profit Balance sheet) </v>
          </cell>
          <cell r="D306" t="str">
            <v>Check (mérleg szerinti nyereség - nyereség / veszteség = mérleg szerinti nyereség összege - mérleg)</v>
          </cell>
          <cell r="E306" t="str">
            <v>Kontrola (zysk bilansowy RZiS = suma zysk bilansowy bilans)</v>
          </cell>
        </row>
        <row r="307">
          <cell r="B307" t="str">
            <v>Check (Bilanzgewinn GuV = Summe Bilanzgewinn "EK_Equity")</v>
          </cell>
          <cell r="C307" t="str">
            <v>Check (Balance sheet profit Income Statement = Sum Balance sheet profit "EK_Equity") </v>
          </cell>
          <cell r="D307" t="str">
            <v>Check (Balance sheet profit Income Statement = Sum Balance sheet profit "EK_Equity") </v>
          </cell>
          <cell r="E307" t="str">
            <v>Check (Balance sheet profit Income Statement = Sum Balance sheet profit "EK_Equity") </v>
          </cell>
        </row>
        <row r="308">
          <cell r="B308" t="str">
            <v>Ausleihungen</v>
          </cell>
          <cell r="C308" t="str">
            <v>Long-term loans</v>
          </cell>
          <cell r="D308" t="str">
            <v>Kölcsönök </v>
          </cell>
          <cell r="E308" t="str">
            <v>Pożyczki długoterminowe</v>
          </cell>
        </row>
        <row r="309">
          <cell r="B309" t="str">
            <v>Handelsware</v>
          </cell>
          <cell r="C309" t="str">
            <v>Merchandise</v>
          </cell>
          <cell r="D309" t="str">
            <v>Kereskedelmi áruk</v>
          </cell>
          <cell r="E309" t="str">
            <v>Towary</v>
          </cell>
        </row>
        <row r="310">
          <cell r="B310" t="str">
            <v>Forderungen</v>
          </cell>
          <cell r="C310" t="str">
            <v>Recievables</v>
          </cell>
          <cell r="D310" t="str">
            <v>Követelések</v>
          </cell>
          <cell r="E310" t="str">
            <v>Należności</v>
          </cell>
        </row>
        <row r="311">
          <cell r="B311" t="str">
            <v>Verbindlichkeiten</v>
          </cell>
          <cell r="C311" t="str">
            <v>Liabilities</v>
          </cell>
          <cell r="D311" t="str">
            <v>Kötelezettségek</v>
          </cell>
          <cell r="E311" t="str">
            <v>Zobowiązania</v>
          </cell>
        </row>
        <row r="312">
          <cell r="B312" t="str">
            <v>Umsätze</v>
          </cell>
          <cell r="C312" t="str">
            <v>Sales</v>
          </cell>
          <cell r="D312" t="str">
            <v>Értékesítések</v>
          </cell>
          <cell r="E312" t="str">
            <v>Przychody ze sprzedaży towarów i usług</v>
          </cell>
        </row>
        <row r="313">
          <cell r="B313" t="str">
            <v>sonst. betr. Erträge</v>
          </cell>
          <cell r="C313" t="str">
            <v>other operating income</v>
          </cell>
          <cell r="D313" t="str">
            <v>Egyéb üzemszerű tevékenységből adódó nyereségek</v>
          </cell>
          <cell r="E313" t="str">
            <v>Pozostałe przychody operacyjne</v>
          </cell>
        </row>
        <row r="314">
          <cell r="B314" t="str">
            <v>sonst. betr. Aufwand</v>
          </cell>
          <cell r="C314" t="str">
            <v>other operating expense</v>
          </cell>
          <cell r="D314" t="str">
            <v>Egyéb üzemszerű ráfordítás</v>
          </cell>
          <cell r="E314" t="str">
            <v>Pozostałe koszty operacyjne</v>
          </cell>
        </row>
        <row r="315">
          <cell r="B315" t="str">
            <v>Erträge Ausleihungen</v>
          </cell>
          <cell r="C315" t="str">
            <v>Income long-term loans</v>
          </cell>
          <cell r="D315" t="str">
            <v>Hosszú távú kölcsönökből származó hozamok </v>
          </cell>
          <cell r="E315" t="str">
            <v>Przychody z tytułu udzielonych długoterminowych pożyczek</v>
          </cell>
        </row>
        <row r="316">
          <cell r="B316" t="str">
            <v>Zinserträge</v>
          </cell>
          <cell r="C316" t="str">
            <v>Interest income</v>
          </cell>
          <cell r="D316" t="str">
            <v>Kamatjövedelmek</v>
          </cell>
          <cell r="E316" t="str">
            <v>Przychody odsetkowe</v>
          </cell>
        </row>
        <row r="317">
          <cell r="B317" t="str">
            <v>Afa Finanzanlagen</v>
          </cell>
          <cell r="C317" t="str">
            <v>Write-Off financial assets</v>
          </cell>
          <cell r="D317" t="str">
            <v>Pénzügyi befektetések leértékelése </v>
          </cell>
          <cell r="E317" t="str">
            <v>Odpis aktualizujący wartość aktywów finansowych</v>
          </cell>
        </row>
        <row r="318">
          <cell r="B318" t="str">
            <v>Zinsaufwand</v>
          </cell>
          <cell r="C318" t="str">
            <v>Interest expense</v>
          </cell>
          <cell r="D318" t="str">
            <v>Kamatköltség</v>
          </cell>
          <cell r="E318" t="str">
            <v>Koszty odsetkowe</v>
          </cell>
        </row>
        <row r="319">
          <cell r="B319" t="str">
            <v>Beteiligungserträge</v>
          </cell>
          <cell r="C319" t="str">
            <v>Income from investements</v>
          </cell>
          <cell r="D319" t="str">
            <v>Befektetésekből adódó hozamok </v>
          </cell>
          <cell r="E319" t="str">
            <v>Przychody z inwestycji</v>
          </cell>
        </row>
        <row r="320">
          <cell r="B320" t="str">
            <v>Anhangsangaben</v>
          </cell>
          <cell r="C320" t="str">
            <v>Notes</v>
          </cell>
          <cell r="D320" t="str">
            <v>Csatolt megjegyzések</v>
          </cell>
          <cell r="E320" t="str">
            <v>Informacja dodatkowa</v>
          </cell>
        </row>
        <row r="321">
          <cell r="B321" t="str">
            <v>Deutschland</v>
          </cell>
          <cell r="C321" t="str">
            <v>Germany</v>
          </cell>
          <cell r="D321" t="str">
            <v>Németország</v>
          </cell>
          <cell r="E321" t="str">
            <v>Niemcy</v>
          </cell>
        </row>
        <row r="322">
          <cell r="B322" t="str">
            <v>Rest Europa</v>
          </cell>
          <cell r="C322" t="str">
            <v>Rest of Europe</v>
          </cell>
          <cell r="D322" t="str">
            <v>Európa egyéb részei</v>
          </cell>
          <cell r="E322" t="str">
            <v>Reszta Europy</v>
          </cell>
        </row>
        <row r="323">
          <cell r="B323" t="str">
            <v>Afrika</v>
          </cell>
          <cell r="C323" t="str">
            <v>Africa</v>
          </cell>
          <cell r="D323" t="str">
            <v>Afrika</v>
          </cell>
          <cell r="E323" t="str">
            <v>Afryka</v>
          </cell>
        </row>
        <row r="324">
          <cell r="B324" t="str">
            <v>NAFTA</v>
          </cell>
          <cell r="C324" t="str">
            <v>NAFTA</v>
          </cell>
          <cell r="D324" t="str">
            <v>NAFTA</v>
          </cell>
          <cell r="E324" t="str">
            <v>NAFTA </v>
          </cell>
        </row>
        <row r="325">
          <cell r="B325" t="str">
            <v>Asien</v>
          </cell>
          <cell r="C325" t="str">
            <v>Asia</v>
          </cell>
          <cell r="D325" t="str">
            <v>Ázsia</v>
          </cell>
          <cell r="E325" t="str">
            <v>Azja</v>
          </cell>
        </row>
        <row r="326">
          <cell r="B326" t="str">
            <v>Rest der Welt</v>
          </cell>
          <cell r="C326" t="str">
            <v>Rest of the world</v>
          </cell>
          <cell r="D326" t="str">
            <v>A világ egyéb részei </v>
          </cell>
          <cell r="E326" t="str">
            <v>Reszta świata</v>
          </cell>
        </row>
        <row r="327">
          <cell r="B327" t="str">
            <v>Ausland</v>
          </cell>
          <cell r="C327" t="str">
            <v>other countries</v>
          </cell>
          <cell r="D327" t="str">
            <v>Egyéb országok</v>
          </cell>
          <cell r="E327" t="str">
            <v>Inne kraje</v>
          </cell>
        </row>
        <row r="328">
          <cell r="B328" t="str">
            <v>Summe</v>
          </cell>
          <cell r="C328" t="str">
            <v>Sum</v>
          </cell>
          <cell r="D328" t="str">
            <v>Összeg</v>
          </cell>
          <cell r="E328" t="str">
            <v>Suma</v>
          </cell>
        </row>
        <row r="329">
          <cell r="B329" t="str">
            <v>Grundpfandrecht</v>
          </cell>
          <cell r="C329" t="str">
            <v>Mortgagas</v>
          </cell>
          <cell r="D329" t="str">
            <v>Jelzálogjog</v>
          </cell>
          <cell r="E329" t="str">
            <v>Hipoteki</v>
          </cell>
        </row>
        <row r="330">
          <cell r="B330" t="str">
            <v>Sicherungsübereignung</v>
          </cell>
          <cell r="C330" t="str">
            <v>Chattel mortgages</v>
          </cell>
          <cell r="D330" t="str">
            <v>Biztosítékok átruházása</v>
          </cell>
          <cell r="E330" t="str">
            <v>Zastawy na nieruchomości</v>
          </cell>
        </row>
        <row r="331">
          <cell r="B331" t="str">
            <v>andere Ertragsteuer</v>
          </cell>
          <cell r="C331" t="str">
            <v>other tax on income</v>
          </cell>
          <cell r="D331" t="str">
            <v>Más nyereségre kivetett adók</v>
          </cell>
          <cell r="E331" t="str">
            <v>Inny podatek dochodowy</v>
          </cell>
        </row>
        <row r="332">
          <cell r="B332" t="str">
            <v>extern</v>
          </cell>
          <cell r="C332" t="str">
            <v>external</v>
          </cell>
          <cell r="D332" t="str">
            <v>Külső</v>
          </cell>
          <cell r="E332" t="str">
            <v>Zewnętrzny</v>
          </cell>
        </row>
        <row r="333">
          <cell r="B333" t="str">
            <v>verb. Unter. konsolidiert</v>
          </cell>
          <cell r="C333" t="str">
            <v>affiliated comp. Consolidated</v>
          </cell>
          <cell r="D333" t="str">
            <v>Kapcsolt vállalkozások konszolidált</v>
          </cell>
          <cell r="E333" t="str">
            <v>Jednostka powiązana - objęta konsolidacją</v>
          </cell>
        </row>
        <row r="334">
          <cell r="B334" t="str">
            <v>verb. Unter. nicht konsolidiert</v>
          </cell>
          <cell r="C334" t="str">
            <v>affiliated comp. not consolidated</v>
          </cell>
          <cell r="D334" t="str">
            <v>Kapcsolt vállalkozások nem konszolidált</v>
          </cell>
          <cell r="E334" t="str">
            <v>Jednostka powiązana - nieobjęta konsolidacją</v>
          </cell>
        </row>
        <row r="335">
          <cell r="B335" t="str">
            <v> &lt; 1 Jahr</v>
          </cell>
          <cell r="C335" t="str">
            <v> &lt; 1 Year</v>
          </cell>
          <cell r="D335" t="str">
            <v> &lt; 1 év</v>
          </cell>
          <cell r="E335" t="str">
            <v>&lt;1 rok</v>
          </cell>
        </row>
        <row r="336">
          <cell r="B336" t="str">
            <v>1 &lt;&gt; 5 Jahren</v>
          </cell>
          <cell r="C336" t="str">
            <v>1 &lt;&gt; 5 Years</v>
          </cell>
          <cell r="D336" t="str">
            <v>1 &lt;&gt; 5 év</v>
          </cell>
          <cell r="E336" t="str">
            <v>1&lt;&gt;5 lat</v>
          </cell>
        </row>
        <row r="337">
          <cell r="B337" t="str">
            <v>&gt; 5 Jahre</v>
          </cell>
          <cell r="C337" t="str">
            <v>&gt; 5 Years</v>
          </cell>
          <cell r="D337" t="str">
            <v>&gt; 5 év</v>
          </cell>
          <cell r="E337" t="str">
            <v>&gt;5 lat</v>
          </cell>
        </row>
        <row r="338">
          <cell r="B338" t="str">
            <v>&gt; 1 Jahr</v>
          </cell>
          <cell r="C338" t="str">
            <v>&gt; 1 Year</v>
          </cell>
          <cell r="D338" t="str">
            <v>&gt; 1 év</v>
          </cell>
          <cell r="E338" t="str">
            <v>&gt;1 rok</v>
          </cell>
        </row>
        <row r="339">
          <cell r="B339" t="str">
            <v>Verbundene Unternehmen - konsolidiert</v>
          </cell>
          <cell r="C339" t="str">
            <v>Affiliated companies - consolidated</v>
          </cell>
          <cell r="D339" t="str">
            <v>Kapcsolt vállalkozások - konszolidált</v>
          </cell>
          <cell r="E339" t="str">
            <v>Jednostki powiązane objęte konsolidacją</v>
          </cell>
        </row>
        <row r="340">
          <cell r="B340" t="str">
            <v>Ertragsteuersatz für die Periode</v>
          </cell>
          <cell r="C340" t="str">
            <v>Tax rate for the period</v>
          </cell>
          <cell r="D340" t="str">
            <v>Jövedelmi adók az időszakra </v>
          </cell>
          <cell r="E340" t="str">
            <v>Stawka podatku za okres</v>
          </cell>
        </row>
        <row r="341">
          <cell r="B341" t="str">
            <v>Körperschaftsteuer</v>
          </cell>
          <cell r="C341" t="str">
            <v>Corporate Tax</v>
          </cell>
          <cell r="D341" t="str">
            <v>Társasági adó</v>
          </cell>
          <cell r="E341" t="str">
            <v>Podatek dochodowy od osób prawnych</v>
          </cell>
        </row>
        <row r="342">
          <cell r="B342" t="str">
            <v>Gewerbesteuer</v>
          </cell>
          <cell r="C342" t="str">
            <v>Trade tax</v>
          </cell>
          <cell r="D342" t="str">
            <v>Iparűzési adó</v>
          </cell>
          <cell r="E342" t="str">
            <v>Podatek obrotowy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2004"/>
      <sheetName val="dec"/>
      <sheetName val="Sheet1"/>
    </sheetNames>
    <sheetDataSet>
      <sheetData sheetId="2">
        <row r="1">
          <cell r="A1" t="str">
            <v>SIMBOL</v>
          </cell>
          <cell r="B1" t="str">
            <v>FEL</v>
          </cell>
          <cell r="C1" t="str">
            <v>DENUMIRE</v>
          </cell>
        </row>
        <row r="2">
          <cell r="A2" t="str">
            <v>1011.</v>
          </cell>
          <cell r="B2" t="str">
            <v>P</v>
          </cell>
          <cell r="C2" t="str">
            <v>Capital subscris nevarsat</v>
          </cell>
        </row>
        <row r="3">
          <cell r="A3" t="str">
            <v>1012.</v>
          </cell>
          <cell r="B3" t="str">
            <v>P</v>
          </cell>
          <cell r="C3" t="str">
            <v>Capital subscris varsat</v>
          </cell>
        </row>
        <row r="4">
          <cell r="A4" t="str">
            <v>1041.</v>
          </cell>
          <cell r="B4" t="str">
            <v>P</v>
          </cell>
          <cell r="C4" t="str">
            <v>Prime de emisiune sau aport</v>
          </cell>
        </row>
        <row r="5">
          <cell r="A5" t="str">
            <v>105 .05</v>
          </cell>
          <cell r="B5" t="str">
            <v>P</v>
          </cell>
          <cell r="C5" t="str">
            <v>Dif.din reeval.imob.corp.in curs</v>
          </cell>
        </row>
        <row r="6">
          <cell r="A6" t="str">
            <v>1051.</v>
          </cell>
          <cell r="B6" t="str">
            <v>P</v>
          </cell>
          <cell r="C6" t="str">
            <v>Diferente din reevaluare</v>
          </cell>
        </row>
        <row r="7">
          <cell r="A7" t="str">
            <v>1058.01</v>
          </cell>
          <cell r="B7" t="str">
            <v>P</v>
          </cell>
          <cell r="C7" t="str">
            <v>Dif.din reeval.terenurilor</v>
          </cell>
        </row>
        <row r="8">
          <cell r="A8" t="str">
            <v>1058.02</v>
          </cell>
          <cell r="B8" t="str">
            <v>P</v>
          </cell>
          <cell r="C8" t="str">
            <v>Dif.din reeval.constructii</v>
          </cell>
        </row>
        <row r="9">
          <cell r="A9" t="str">
            <v>1058.03</v>
          </cell>
          <cell r="B9" t="str">
            <v>P</v>
          </cell>
          <cell r="C9" t="str">
            <v>Dif.din reeval.echip.tehnologic</v>
          </cell>
        </row>
        <row r="10">
          <cell r="A10" t="str">
            <v>1058.04</v>
          </cell>
          <cell r="B10" t="str">
            <v>P</v>
          </cell>
          <cell r="C10" t="str">
            <v>Dif.din reeval.ap.masura,control</v>
          </cell>
        </row>
        <row r="11">
          <cell r="A11" t="str">
            <v>1058.05</v>
          </cell>
          <cell r="B11" t="str">
            <v>P</v>
          </cell>
          <cell r="C11" t="str">
            <v>Dif.din reeval.mijl.de transport</v>
          </cell>
        </row>
        <row r="12">
          <cell r="A12" t="str">
            <v>1068.1</v>
          </cell>
          <cell r="B12" t="str">
            <v>P</v>
          </cell>
          <cell r="C12" t="str">
            <v>Rezerve din reducere impozit</v>
          </cell>
        </row>
        <row r="13">
          <cell r="A13" t="str">
            <v>1068.2</v>
          </cell>
          <cell r="B13" t="str">
            <v>P</v>
          </cell>
          <cell r="C13" t="str">
            <v>Alte rezerve</v>
          </cell>
        </row>
        <row r="14">
          <cell r="A14" t="str">
            <v>1081.</v>
          </cell>
          <cell r="B14" t="str">
            <v>P</v>
          </cell>
          <cell r="C14" t="str">
            <v>Contul intreprinz. individual</v>
          </cell>
        </row>
        <row r="15">
          <cell r="A15" t="str">
            <v>1111.</v>
          </cell>
          <cell r="B15" t="str">
            <v>P</v>
          </cell>
          <cell r="C15" t="str">
            <v>Fond dezvoltare din amortizare</v>
          </cell>
        </row>
        <row r="16">
          <cell r="A16" t="str">
            <v>1112.</v>
          </cell>
          <cell r="B16" t="str">
            <v>P</v>
          </cell>
          <cell r="C16" t="str">
            <v>Fond dezvoltare din profit</v>
          </cell>
        </row>
        <row r="17">
          <cell r="A17" t="str">
            <v>1171.</v>
          </cell>
          <cell r="B17" t="str">
            <v>B</v>
          </cell>
          <cell r="C17" t="str">
            <v>Rezultatul reportat</v>
          </cell>
        </row>
        <row r="18">
          <cell r="A18" t="str">
            <v>1171.2</v>
          </cell>
          <cell r="B18" t="str">
            <v>B</v>
          </cell>
          <cell r="C18" t="str">
            <v>Rezultatul reportat-2002</v>
          </cell>
        </row>
        <row r="19">
          <cell r="A19" t="str">
            <v>1172.</v>
          </cell>
          <cell r="B19" t="str">
            <v>B</v>
          </cell>
          <cell r="C19" t="str">
            <v>Rezultat reportat IAS</v>
          </cell>
        </row>
        <row r="20">
          <cell r="A20" t="str">
            <v>1181.</v>
          </cell>
          <cell r="B20" t="str">
            <v>P</v>
          </cell>
          <cell r="C20" t="str">
            <v>Alte fonduri</v>
          </cell>
        </row>
        <row r="21">
          <cell r="A21" t="str">
            <v>1191.</v>
          </cell>
          <cell r="B21" t="str">
            <v>A</v>
          </cell>
          <cell r="C21" t="str">
            <v>Repartiz. la fondul de dezvoltare</v>
          </cell>
        </row>
        <row r="22">
          <cell r="A22" t="str">
            <v>1211.</v>
          </cell>
          <cell r="B22" t="str">
            <v>B</v>
          </cell>
          <cell r="C22" t="str">
            <v>Profit si pierdere</v>
          </cell>
        </row>
        <row r="23">
          <cell r="A23" t="str">
            <v>1211.1</v>
          </cell>
          <cell r="B23" t="str">
            <v>B</v>
          </cell>
          <cell r="C23" t="str">
            <v>Profit si pierdere exploatare</v>
          </cell>
        </row>
        <row r="24">
          <cell r="A24" t="str">
            <v>1211.2</v>
          </cell>
          <cell r="B24" t="str">
            <v>B</v>
          </cell>
          <cell r="C24" t="str">
            <v>Profit si pierdere financiar</v>
          </cell>
        </row>
        <row r="25">
          <cell r="A25" t="str">
            <v>1211.3</v>
          </cell>
          <cell r="B25" t="str">
            <v>B</v>
          </cell>
          <cell r="C25" t="str">
            <v>Profit si pierdere extraordinar</v>
          </cell>
        </row>
        <row r="26">
          <cell r="A26" t="str">
            <v>1211.4</v>
          </cell>
          <cell r="B26" t="str">
            <v>B</v>
          </cell>
          <cell r="C26" t="str">
            <v>Profit si pierdere din impozit pe p</v>
          </cell>
        </row>
        <row r="27">
          <cell r="A27" t="str">
            <v>1291.</v>
          </cell>
          <cell r="B27" t="str">
            <v>A</v>
          </cell>
          <cell r="C27" t="str">
            <v>Repartizarea profitului</v>
          </cell>
        </row>
        <row r="28">
          <cell r="A28" t="str">
            <v>1311.</v>
          </cell>
          <cell r="B28" t="str">
            <v>P</v>
          </cell>
          <cell r="C28" t="str">
            <v>Subventii pentru investitii</v>
          </cell>
        </row>
        <row r="29">
          <cell r="A29" t="str">
            <v>1621.</v>
          </cell>
          <cell r="B29" t="str">
            <v>P</v>
          </cell>
          <cell r="C29" t="str">
            <v>Credite bancare pe termen lung</v>
          </cell>
        </row>
        <row r="30">
          <cell r="A30" t="str">
            <v>1622.</v>
          </cell>
          <cell r="B30" t="str">
            <v>P</v>
          </cell>
          <cell r="C30" t="str">
            <v>Credite bancare pe termen lung.</v>
          </cell>
        </row>
        <row r="31">
          <cell r="A31" t="str">
            <v>1671.</v>
          </cell>
          <cell r="B31" t="str">
            <v>P</v>
          </cell>
          <cell r="C31" t="str">
            <v>Alte imprumut.si datorii in lei</v>
          </cell>
        </row>
        <row r="32">
          <cell r="A32" t="str">
            <v>1672.</v>
          </cell>
          <cell r="B32" t="str">
            <v>P</v>
          </cell>
          <cell r="C32" t="str">
            <v>Alte impr. si datorii in valuta</v>
          </cell>
        </row>
        <row r="33">
          <cell r="A33" t="str">
            <v>1682.</v>
          </cell>
          <cell r="B33" t="str">
            <v>P</v>
          </cell>
          <cell r="C33" t="str">
            <v>Dobanzi credite termen lung</v>
          </cell>
        </row>
        <row r="34">
          <cell r="A34" t="str">
            <v>2011.</v>
          </cell>
          <cell r="B34" t="str">
            <v>A</v>
          </cell>
          <cell r="C34" t="str">
            <v>Cheltuieli de constituire</v>
          </cell>
        </row>
        <row r="35">
          <cell r="A35" t="str">
            <v>2051.</v>
          </cell>
          <cell r="B35" t="str">
            <v>A</v>
          </cell>
          <cell r="C35" t="str">
            <v>Concesiuni, brevete si alte similar</v>
          </cell>
        </row>
        <row r="36">
          <cell r="A36" t="str">
            <v>208 .</v>
          </cell>
          <cell r="B36" t="str">
            <v>A</v>
          </cell>
          <cell r="C36" t="str">
            <v>Alte imobilizari necorporale</v>
          </cell>
        </row>
        <row r="37">
          <cell r="A37" t="str">
            <v>2110.</v>
          </cell>
          <cell r="B37" t="str">
            <v>A</v>
          </cell>
          <cell r="C37" t="str">
            <v>Evaluare terenuri</v>
          </cell>
        </row>
        <row r="38">
          <cell r="A38" t="str">
            <v>2111.</v>
          </cell>
          <cell r="B38" t="str">
            <v>A</v>
          </cell>
          <cell r="C38" t="str">
            <v>Terenuri</v>
          </cell>
        </row>
        <row r="39">
          <cell r="A39" t="str">
            <v>2111.1</v>
          </cell>
          <cell r="B39" t="str">
            <v>A</v>
          </cell>
          <cell r="C39" t="str">
            <v>Dif.din reeval.terenurilor</v>
          </cell>
        </row>
        <row r="40">
          <cell r="A40" t="str">
            <v>2121.</v>
          </cell>
          <cell r="B40" t="str">
            <v>A</v>
          </cell>
          <cell r="C40" t="str">
            <v>Constructii</v>
          </cell>
        </row>
        <row r="41">
          <cell r="A41" t="str">
            <v>2121.2</v>
          </cell>
          <cell r="B41" t="str">
            <v>A</v>
          </cell>
          <cell r="C41" t="str">
            <v>Difer.din reev.contructii</v>
          </cell>
        </row>
        <row r="42">
          <cell r="A42" t="str">
            <v>2122.</v>
          </cell>
          <cell r="B42" t="str">
            <v>A</v>
          </cell>
          <cell r="C42" t="str">
            <v>Constructii-obiec.inventar</v>
          </cell>
        </row>
        <row r="43">
          <cell r="A43" t="str">
            <v>2131.1</v>
          </cell>
          <cell r="B43" t="str">
            <v>A</v>
          </cell>
          <cell r="C43" t="str">
            <v>Echipamente tehnologice</v>
          </cell>
        </row>
        <row r="44">
          <cell r="A44" t="str">
            <v>2131.2</v>
          </cell>
          <cell r="B44" t="str">
            <v>A</v>
          </cell>
          <cell r="C44" t="str">
            <v>Echip.tehnol.-ob.inventar</v>
          </cell>
        </row>
        <row r="45">
          <cell r="A45" t="str">
            <v>2132.1</v>
          </cell>
          <cell r="B45" t="str">
            <v>A</v>
          </cell>
          <cell r="C45" t="str">
            <v>Apar.inst.masurare,control,reglare</v>
          </cell>
        </row>
        <row r="46">
          <cell r="A46" t="str">
            <v>2132.2</v>
          </cell>
          <cell r="B46" t="str">
            <v>A</v>
          </cell>
          <cell r="C46" t="str">
            <v>Ap.inst.mas.con.-ob.inventar</v>
          </cell>
        </row>
        <row r="47">
          <cell r="A47" t="str">
            <v>2133.1</v>
          </cell>
          <cell r="B47" t="str">
            <v>A</v>
          </cell>
          <cell r="C47" t="str">
            <v>Mijloace de transport</v>
          </cell>
        </row>
        <row r="48">
          <cell r="A48" t="str">
            <v>2133.2</v>
          </cell>
          <cell r="B48" t="str">
            <v>A</v>
          </cell>
          <cell r="C48" t="str">
            <v>Mijl.transport-ob.inventar</v>
          </cell>
        </row>
        <row r="49">
          <cell r="A49" t="str">
            <v>2134.2</v>
          </cell>
          <cell r="B49" t="str">
            <v>A</v>
          </cell>
          <cell r="C49" t="str">
            <v>Animale si plantatii-ob.inventar</v>
          </cell>
        </row>
        <row r="50">
          <cell r="A50" t="str">
            <v>2141.</v>
          </cell>
          <cell r="B50" t="str">
            <v>A</v>
          </cell>
          <cell r="C50" t="str">
            <v>Mobilier,ap.birotica,echip.protecti</v>
          </cell>
        </row>
        <row r="51">
          <cell r="A51" t="str">
            <v>2142.</v>
          </cell>
          <cell r="B51" t="str">
            <v>A</v>
          </cell>
          <cell r="C51" t="str">
            <v>Mobilier,ap.birotica-ob.inventar</v>
          </cell>
        </row>
        <row r="52">
          <cell r="A52" t="str">
            <v>2311.</v>
          </cell>
          <cell r="B52" t="str">
            <v>A</v>
          </cell>
          <cell r="C52" t="str">
            <v>Imobilizari corporale in curs</v>
          </cell>
        </row>
        <row r="53">
          <cell r="A53" t="str">
            <v>2312.</v>
          </cell>
          <cell r="B53" t="str">
            <v>A</v>
          </cell>
          <cell r="C53" t="str">
            <v>Dif.din reeval.imobil.corp.in curs</v>
          </cell>
        </row>
        <row r="54">
          <cell r="A54" t="str">
            <v>2678.</v>
          </cell>
          <cell r="B54" t="str">
            <v>A</v>
          </cell>
          <cell r="C54" t="str">
            <v>Alte creante imobilizate</v>
          </cell>
        </row>
        <row r="55">
          <cell r="A55" t="str">
            <v>2801.</v>
          </cell>
          <cell r="B55" t="str">
            <v>P</v>
          </cell>
          <cell r="C55" t="str">
            <v>Amortizarea chelt.de constituire</v>
          </cell>
        </row>
        <row r="56">
          <cell r="A56" t="str">
            <v>2808.</v>
          </cell>
          <cell r="B56" t="str">
            <v>P</v>
          </cell>
          <cell r="C56" t="str">
            <v>Amortizarea altor imobilizari necor</v>
          </cell>
        </row>
        <row r="57">
          <cell r="A57" t="str">
            <v>2812.</v>
          </cell>
          <cell r="B57" t="str">
            <v>P</v>
          </cell>
          <cell r="C57" t="str">
            <v>Amortizarea echip. tehnologic</v>
          </cell>
        </row>
        <row r="58">
          <cell r="A58" t="str">
            <v>2812.1</v>
          </cell>
          <cell r="B58" t="str">
            <v>P</v>
          </cell>
          <cell r="C58" t="str">
            <v>Amortizarea constructiilor</v>
          </cell>
        </row>
        <row r="59">
          <cell r="A59" t="str">
            <v>2812.2</v>
          </cell>
          <cell r="B59" t="str">
            <v>P</v>
          </cell>
          <cell r="C59" t="str">
            <v>Amort.constr.-ob.inventar</v>
          </cell>
        </row>
        <row r="60">
          <cell r="A60" t="str">
            <v>2813.1</v>
          </cell>
          <cell r="B60" t="str">
            <v>P</v>
          </cell>
          <cell r="C60" t="str">
            <v>Amort.echip.tehnologice</v>
          </cell>
        </row>
        <row r="61">
          <cell r="A61" t="str">
            <v>2813.2</v>
          </cell>
          <cell r="B61" t="str">
            <v>P</v>
          </cell>
          <cell r="C61" t="str">
            <v>Amort.echip.tehn.-ob.inventar</v>
          </cell>
        </row>
        <row r="62">
          <cell r="A62" t="str">
            <v>2813.3</v>
          </cell>
          <cell r="B62" t="str">
            <v>P</v>
          </cell>
          <cell r="C62" t="str">
            <v>Amort.apar.instal.masurare control</v>
          </cell>
        </row>
        <row r="63">
          <cell r="A63" t="str">
            <v>2813.4</v>
          </cell>
          <cell r="B63" t="str">
            <v>P</v>
          </cell>
          <cell r="C63" t="str">
            <v>Amort.ap.inst.masura-ob.inventar</v>
          </cell>
        </row>
        <row r="64">
          <cell r="A64" t="str">
            <v>2813.5</v>
          </cell>
          <cell r="B64" t="str">
            <v>P</v>
          </cell>
          <cell r="C64" t="str">
            <v>Amort.mij.de transport</v>
          </cell>
        </row>
        <row r="65">
          <cell r="A65" t="str">
            <v>2813.6</v>
          </cell>
          <cell r="B65" t="str">
            <v>P</v>
          </cell>
          <cell r="C65" t="str">
            <v>Amort.mij.de trans.-ob inventar</v>
          </cell>
        </row>
        <row r="66">
          <cell r="A66" t="str">
            <v>2813.7</v>
          </cell>
          <cell r="B66" t="str">
            <v>P</v>
          </cell>
          <cell r="C66" t="str">
            <v>Amort.animal.si plant.-ob.inventar</v>
          </cell>
        </row>
        <row r="67">
          <cell r="A67" t="str">
            <v>2814.1</v>
          </cell>
          <cell r="B67" t="str">
            <v>P</v>
          </cell>
          <cell r="C67" t="str">
            <v>Amort.mobilier,aparat.birotica</v>
          </cell>
        </row>
        <row r="68">
          <cell r="A68" t="str">
            <v>2814.2</v>
          </cell>
          <cell r="B68" t="str">
            <v>P</v>
          </cell>
          <cell r="C68" t="str">
            <v>Amort.mobilier,ap.birot.-ob.inventa</v>
          </cell>
        </row>
        <row r="69">
          <cell r="A69" t="str">
            <v>3011.</v>
          </cell>
          <cell r="B69" t="str">
            <v>A</v>
          </cell>
          <cell r="C69" t="str">
            <v>Materii prime-masa lemnoasa</v>
          </cell>
        </row>
        <row r="70">
          <cell r="A70" t="str">
            <v>3012.</v>
          </cell>
          <cell r="B70" t="str">
            <v>A</v>
          </cell>
          <cell r="C70" t="str">
            <v>Materie prima - busteni</v>
          </cell>
        </row>
        <row r="71">
          <cell r="A71" t="str">
            <v>3012.1</v>
          </cell>
          <cell r="B71" t="str">
            <v>A</v>
          </cell>
          <cell r="C71" t="str">
            <v>Materia prima bust.-Gara Moldovita</v>
          </cell>
        </row>
        <row r="72">
          <cell r="A72" t="str">
            <v>3021.</v>
          </cell>
          <cell r="B72" t="str">
            <v>A</v>
          </cell>
          <cell r="C72" t="str">
            <v>Materiale auxiliare</v>
          </cell>
        </row>
        <row r="73">
          <cell r="A73" t="str">
            <v>3022.</v>
          </cell>
          <cell r="B73" t="str">
            <v>A</v>
          </cell>
          <cell r="C73" t="str">
            <v>Combustibili</v>
          </cell>
        </row>
        <row r="74">
          <cell r="A74" t="str">
            <v>3023.</v>
          </cell>
          <cell r="B74" t="str">
            <v>A</v>
          </cell>
          <cell r="C74" t="str">
            <v>Materiale pentru ambalat</v>
          </cell>
        </row>
        <row r="75">
          <cell r="A75" t="str">
            <v>3024.</v>
          </cell>
          <cell r="B75" t="str">
            <v>A</v>
          </cell>
          <cell r="C75" t="str">
            <v>Piese de schimb</v>
          </cell>
        </row>
        <row r="76">
          <cell r="A76" t="str">
            <v>3026.</v>
          </cell>
          <cell r="B76" t="str">
            <v>A</v>
          </cell>
          <cell r="C76" t="str">
            <v>Furaje</v>
          </cell>
        </row>
        <row r="77">
          <cell r="A77" t="str">
            <v>3028.</v>
          </cell>
          <cell r="B77" t="str">
            <v>A</v>
          </cell>
          <cell r="C77" t="str">
            <v>Cheltuieli cu alte materiale consum</v>
          </cell>
        </row>
        <row r="78">
          <cell r="A78" t="str">
            <v>303 .</v>
          </cell>
          <cell r="B78" t="str">
            <v>A</v>
          </cell>
          <cell r="C78" t="str">
            <v>Materiale de natura ob.de inventar</v>
          </cell>
        </row>
        <row r="79">
          <cell r="A79" t="str">
            <v>3311.</v>
          </cell>
          <cell r="B79" t="str">
            <v>A</v>
          </cell>
          <cell r="C79" t="str">
            <v>Prod.in curs exec. exploat.</v>
          </cell>
        </row>
        <row r="80">
          <cell r="A80" t="str">
            <v>3313.</v>
          </cell>
          <cell r="B80" t="str">
            <v>A</v>
          </cell>
          <cell r="C80" t="str">
            <v>Prod. in curs exec. GATER</v>
          </cell>
        </row>
        <row r="81">
          <cell r="A81" t="str">
            <v>3314.</v>
          </cell>
          <cell r="B81" t="str">
            <v>A</v>
          </cell>
          <cell r="C81" t="str">
            <v>Prod. in curs de exec. parchet</v>
          </cell>
        </row>
        <row r="82">
          <cell r="A82" t="str">
            <v>3411.</v>
          </cell>
          <cell r="B82" t="str">
            <v>A</v>
          </cell>
          <cell r="C82" t="str">
            <v>Semifabricate</v>
          </cell>
        </row>
        <row r="83">
          <cell r="A83" t="str">
            <v>3411.1</v>
          </cell>
          <cell r="B83" t="str">
            <v>A</v>
          </cell>
          <cell r="C83" t="str">
            <v>Semifabricate-parchet</v>
          </cell>
        </row>
        <row r="84">
          <cell r="A84" t="str">
            <v>3412.</v>
          </cell>
          <cell r="B84" t="str">
            <v>A</v>
          </cell>
          <cell r="C84" t="str">
            <v>Semifabricate CT</v>
          </cell>
        </row>
        <row r="85">
          <cell r="A85" t="str">
            <v>3451.</v>
          </cell>
          <cell r="B85" t="str">
            <v>A</v>
          </cell>
          <cell r="C85" t="str">
            <v>Produse finite exploatare</v>
          </cell>
        </row>
        <row r="86">
          <cell r="A86" t="str">
            <v>3452.</v>
          </cell>
          <cell r="B86" t="str">
            <v>A</v>
          </cell>
          <cell r="C86" t="str">
            <v>Produse finite gater</v>
          </cell>
        </row>
        <row r="87">
          <cell r="A87" t="str">
            <v>3453.</v>
          </cell>
          <cell r="B87" t="str">
            <v>A</v>
          </cell>
          <cell r="C87" t="str">
            <v>Produse finite fabrica</v>
          </cell>
        </row>
        <row r="88">
          <cell r="A88" t="str">
            <v>3454.</v>
          </cell>
          <cell r="B88" t="str">
            <v>A</v>
          </cell>
          <cell r="C88" t="str">
            <v>Produse finite magazin</v>
          </cell>
        </row>
        <row r="89">
          <cell r="A89" t="str">
            <v>3455.</v>
          </cell>
          <cell r="B89" t="str">
            <v>A</v>
          </cell>
          <cell r="C89" t="str">
            <v>Produse finite custodie</v>
          </cell>
        </row>
        <row r="90">
          <cell r="A90" t="str">
            <v>3483.</v>
          </cell>
          <cell r="B90" t="str">
            <v>A</v>
          </cell>
          <cell r="C90" t="str">
            <v>Diferente de pret la produse</v>
          </cell>
        </row>
        <row r="91">
          <cell r="A91" t="str">
            <v>3485.</v>
          </cell>
          <cell r="B91" t="str">
            <v>A</v>
          </cell>
          <cell r="C91" t="str">
            <v>Dif.pret la produse finite</v>
          </cell>
        </row>
        <row r="92">
          <cell r="A92" t="str">
            <v>3511.</v>
          </cell>
          <cell r="B92" t="str">
            <v>A</v>
          </cell>
          <cell r="C92" t="str">
            <v>Mat. aflate la terti</v>
          </cell>
        </row>
        <row r="93">
          <cell r="A93" t="str">
            <v>3541.</v>
          </cell>
          <cell r="B93" t="str">
            <v>A</v>
          </cell>
          <cell r="C93" t="str">
            <v>Produse aflate la terti</v>
          </cell>
        </row>
        <row r="94">
          <cell r="A94" t="str">
            <v>3711.</v>
          </cell>
          <cell r="B94" t="str">
            <v>A</v>
          </cell>
          <cell r="C94" t="str">
            <v>Marfuri de la fabrica</v>
          </cell>
        </row>
        <row r="95">
          <cell r="A95" t="str">
            <v>3781.</v>
          </cell>
          <cell r="B95" t="str">
            <v>P</v>
          </cell>
          <cell r="C95" t="str">
            <v>Dif. de pret marfuri fabrica</v>
          </cell>
        </row>
        <row r="96">
          <cell r="A96" t="str">
            <v>3783.</v>
          </cell>
          <cell r="B96" t="str">
            <v>B</v>
          </cell>
          <cell r="C96" t="str">
            <v>Diferenta de pret la marfuri</v>
          </cell>
        </row>
        <row r="97">
          <cell r="A97" t="str">
            <v>3811.</v>
          </cell>
          <cell r="B97" t="str">
            <v>A</v>
          </cell>
          <cell r="C97" t="str">
            <v>Ambalaje</v>
          </cell>
        </row>
        <row r="98">
          <cell r="A98" t="str">
            <v>4011.</v>
          </cell>
          <cell r="B98" t="str">
            <v>P</v>
          </cell>
          <cell r="C98" t="str">
            <v>Furnizori interni</v>
          </cell>
        </row>
        <row r="99">
          <cell r="A99" t="str">
            <v>4012.</v>
          </cell>
          <cell r="B99" t="str">
            <v>P</v>
          </cell>
          <cell r="C99" t="str">
            <v>Furnizori externi</v>
          </cell>
        </row>
        <row r="100">
          <cell r="A100" t="str">
            <v>4013.</v>
          </cell>
          <cell r="B100" t="str">
            <v>P</v>
          </cell>
          <cell r="C100" t="str">
            <v>Furnizori colaboratori</v>
          </cell>
        </row>
        <row r="101">
          <cell r="A101" t="str">
            <v>4041.</v>
          </cell>
          <cell r="B101" t="str">
            <v>P</v>
          </cell>
          <cell r="C101" t="str">
            <v>Furnizori interni de imobilizari</v>
          </cell>
        </row>
        <row r="102">
          <cell r="A102" t="str">
            <v>4042.</v>
          </cell>
          <cell r="B102" t="str">
            <v>P</v>
          </cell>
          <cell r="C102" t="str">
            <v>Furnizori externi de imobilizari</v>
          </cell>
        </row>
        <row r="103">
          <cell r="A103" t="str">
            <v>408 .</v>
          </cell>
          <cell r="B103" t="str">
            <v>P</v>
          </cell>
          <cell r="C103" t="str">
            <v>Furnizori-facturi nesosite</v>
          </cell>
        </row>
        <row r="104">
          <cell r="A104" t="str">
            <v>4081.</v>
          </cell>
          <cell r="B104" t="str">
            <v>P</v>
          </cell>
          <cell r="C104" t="str">
            <v>Furnizori externi-fac.nesosite</v>
          </cell>
        </row>
        <row r="105">
          <cell r="A105" t="str">
            <v>4091.1</v>
          </cell>
          <cell r="B105" t="str">
            <v>A</v>
          </cell>
          <cell r="C105" t="str">
            <v>Furnizori-debitori cump.bunuri inte</v>
          </cell>
        </row>
        <row r="106">
          <cell r="A106" t="str">
            <v>4091.2</v>
          </cell>
          <cell r="B106" t="str">
            <v>A</v>
          </cell>
          <cell r="C106" t="str">
            <v>Furnizori-debitori cump.bunuri exte</v>
          </cell>
        </row>
        <row r="107">
          <cell r="A107" t="str">
            <v>4111.</v>
          </cell>
          <cell r="B107" t="str">
            <v>A</v>
          </cell>
          <cell r="C107" t="str">
            <v>Clienti interni</v>
          </cell>
        </row>
        <row r="108">
          <cell r="A108" t="str">
            <v>4112.</v>
          </cell>
          <cell r="B108" t="str">
            <v>A</v>
          </cell>
          <cell r="C108" t="str">
            <v>Clienti externi</v>
          </cell>
        </row>
        <row r="109">
          <cell r="A109" t="str">
            <v>4181.</v>
          </cell>
          <cell r="B109" t="str">
            <v>A</v>
          </cell>
          <cell r="C109" t="str">
            <v>Clienti - facturi de intocmit</v>
          </cell>
        </row>
        <row r="110">
          <cell r="A110" t="str">
            <v>4191.</v>
          </cell>
          <cell r="B110" t="str">
            <v>P</v>
          </cell>
          <cell r="C110" t="str">
            <v>Clienti - creditori interni</v>
          </cell>
        </row>
        <row r="111">
          <cell r="A111" t="str">
            <v>4192.</v>
          </cell>
          <cell r="B111" t="str">
            <v>P</v>
          </cell>
          <cell r="C111" t="str">
            <v>Clienti - creditori externi</v>
          </cell>
        </row>
        <row r="112">
          <cell r="A112" t="str">
            <v>4211.</v>
          </cell>
          <cell r="B112" t="str">
            <v>P</v>
          </cell>
          <cell r="C112" t="str">
            <v>Personal - remuneratii datorate</v>
          </cell>
        </row>
        <row r="113">
          <cell r="A113" t="str">
            <v>4231.</v>
          </cell>
          <cell r="B113" t="str">
            <v>P</v>
          </cell>
          <cell r="C113" t="str">
            <v>Personal - ajutoare materiale dator</v>
          </cell>
        </row>
        <row r="114">
          <cell r="A114" t="str">
            <v>4232.</v>
          </cell>
          <cell r="B114" t="str">
            <v>P</v>
          </cell>
          <cell r="C114" t="str">
            <v>Personal-protectie sociala</v>
          </cell>
        </row>
        <row r="115">
          <cell r="A115" t="str">
            <v>4251.</v>
          </cell>
          <cell r="B115" t="str">
            <v>A</v>
          </cell>
          <cell r="C115" t="str">
            <v>Avansuri acordate personalului</v>
          </cell>
        </row>
        <row r="116">
          <cell r="A116" t="str">
            <v>4261.</v>
          </cell>
          <cell r="B116" t="str">
            <v>P</v>
          </cell>
          <cell r="C116" t="str">
            <v>Drepturi de personal neridicate</v>
          </cell>
        </row>
        <row r="117">
          <cell r="A117" t="str">
            <v>4271.</v>
          </cell>
          <cell r="B117" t="str">
            <v>P</v>
          </cell>
          <cell r="C117" t="str">
            <v>Retineri din remun.dator.tertilor</v>
          </cell>
        </row>
        <row r="118">
          <cell r="A118" t="str">
            <v>4281.</v>
          </cell>
          <cell r="B118" t="str">
            <v>P</v>
          </cell>
          <cell r="C118" t="str">
            <v>Alte dat.si creante in leg.person.</v>
          </cell>
        </row>
        <row r="119">
          <cell r="A119" t="str">
            <v>4311.</v>
          </cell>
          <cell r="B119" t="str">
            <v>P</v>
          </cell>
          <cell r="C119" t="str">
            <v>Contr.asig.sociale angajator</v>
          </cell>
        </row>
        <row r="120">
          <cell r="A120" t="str">
            <v>4311.1</v>
          </cell>
          <cell r="B120" t="str">
            <v>P</v>
          </cell>
          <cell r="C120" t="str">
            <v>Contr.asig.accid.munca.boli prof.</v>
          </cell>
        </row>
        <row r="121">
          <cell r="A121" t="str">
            <v>4312.</v>
          </cell>
          <cell r="B121" t="str">
            <v>P</v>
          </cell>
          <cell r="C121" t="str">
            <v>Contr.individ.asig.social.asigurati</v>
          </cell>
        </row>
        <row r="122">
          <cell r="A122" t="str">
            <v>4313.</v>
          </cell>
          <cell r="B122" t="str">
            <v>P</v>
          </cell>
          <cell r="C122" t="str">
            <v>Contr.asig.sanatate angajator</v>
          </cell>
        </row>
        <row r="123">
          <cell r="A123" t="str">
            <v>4314.</v>
          </cell>
          <cell r="B123" t="str">
            <v>P</v>
          </cell>
          <cell r="C123" t="str">
            <v>Contr.asig.sanat.pt.conc.medicale</v>
          </cell>
        </row>
        <row r="124">
          <cell r="A124" t="str">
            <v>4315.</v>
          </cell>
          <cell r="B124" t="str">
            <v>P</v>
          </cell>
          <cell r="C124" t="str">
            <v>Contr.asig.sanatate asigurati</v>
          </cell>
        </row>
        <row r="125">
          <cell r="A125" t="str">
            <v>4371.</v>
          </cell>
          <cell r="B125" t="str">
            <v>P</v>
          </cell>
          <cell r="C125" t="str">
            <v>Contr.asig.somaj angajator</v>
          </cell>
        </row>
        <row r="126">
          <cell r="A126" t="str">
            <v>4372.</v>
          </cell>
          <cell r="B126" t="str">
            <v>P</v>
          </cell>
          <cell r="C126" t="str">
            <v>Contr.individ.asig.somaj asigurati</v>
          </cell>
        </row>
        <row r="127">
          <cell r="A127" t="str">
            <v>4411.</v>
          </cell>
          <cell r="B127" t="str">
            <v>B</v>
          </cell>
          <cell r="C127" t="str">
            <v>Impozit pe profit</v>
          </cell>
        </row>
        <row r="128">
          <cell r="A128" t="str">
            <v>4423.</v>
          </cell>
          <cell r="B128" t="str">
            <v>P</v>
          </cell>
          <cell r="C128" t="str">
            <v>TVA de plata</v>
          </cell>
        </row>
        <row r="129">
          <cell r="A129" t="str">
            <v>4424.</v>
          </cell>
          <cell r="B129" t="str">
            <v>A</v>
          </cell>
          <cell r="C129" t="str">
            <v>TVA de recuperat</v>
          </cell>
        </row>
        <row r="130">
          <cell r="A130" t="str">
            <v>4426.</v>
          </cell>
          <cell r="B130" t="str">
            <v>A</v>
          </cell>
          <cell r="C130" t="str">
            <v>TVA deductibil</v>
          </cell>
        </row>
        <row r="131">
          <cell r="A131" t="str">
            <v>4427.</v>
          </cell>
          <cell r="B131" t="str">
            <v>P</v>
          </cell>
          <cell r="C131" t="str">
            <v>TVA colectata</v>
          </cell>
        </row>
        <row r="132">
          <cell r="A132" t="str">
            <v>4428.</v>
          </cell>
          <cell r="B132" t="str">
            <v>B</v>
          </cell>
          <cell r="C132" t="str">
            <v>TVA neexigibila</v>
          </cell>
        </row>
        <row r="133">
          <cell r="A133" t="str">
            <v>4441.</v>
          </cell>
          <cell r="B133" t="str">
            <v>P</v>
          </cell>
          <cell r="C133" t="str">
            <v>Impozit pe venit.de natura salariil</v>
          </cell>
        </row>
        <row r="134">
          <cell r="A134" t="str">
            <v>4461.</v>
          </cell>
          <cell r="B134" t="str">
            <v>P</v>
          </cell>
          <cell r="C134" t="str">
            <v>Impozit pe dividende</v>
          </cell>
        </row>
        <row r="135">
          <cell r="A135" t="str">
            <v>4462.</v>
          </cell>
          <cell r="B135" t="str">
            <v>P</v>
          </cell>
          <cell r="C135" t="str">
            <v>Impozit pe cladiri</v>
          </cell>
        </row>
        <row r="136">
          <cell r="A136" t="str">
            <v>4463.</v>
          </cell>
          <cell r="B136" t="str">
            <v>P</v>
          </cell>
          <cell r="C136" t="str">
            <v>Taxa pe terenuri</v>
          </cell>
        </row>
        <row r="137">
          <cell r="A137" t="str">
            <v>4464.</v>
          </cell>
          <cell r="B137" t="str">
            <v>P</v>
          </cell>
          <cell r="C137" t="str">
            <v>Taxe mijloace auto</v>
          </cell>
        </row>
        <row r="138">
          <cell r="A138" t="str">
            <v>4465.</v>
          </cell>
          <cell r="B138" t="str">
            <v>P</v>
          </cell>
          <cell r="C138" t="str">
            <v>Alte taxe si impozite</v>
          </cell>
        </row>
        <row r="139">
          <cell r="A139" t="str">
            <v>4466.</v>
          </cell>
          <cell r="B139" t="str">
            <v>P</v>
          </cell>
          <cell r="C139" t="str">
            <v>Taxa mediu</v>
          </cell>
        </row>
        <row r="140">
          <cell r="A140" t="str">
            <v>4467.</v>
          </cell>
          <cell r="B140" t="str">
            <v>P</v>
          </cell>
          <cell r="C140" t="str">
            <v>Datorii buget- TVA</v>
          </cell>
        </row>
        <row r="141">
          <cell r="A141" t="str">
            <v>4471.</v>
          </cell>
          <cell r="B141" t="str">
            <v>P</v>
          </cell>
          <cell r="C141" t="str">
            <v>Fond camera munca</v>
          </cell>
        </row>
        <row r="142">
          <cell r="A142" t="str">
            <v>4472.</v>
          </cell>
          <cell r="B142" t="str">
            <v>P</v>
          </cell>
          <cell r="C142" t="str">
            <v>Fond taxa mediu</v>
          </cell>
        </row>
        <row r="143">
          <cell r="A143" t="str">
            <v>4473.</v>
          </cell>
          <cell r="B143" t="str">
            <v>P</v>
          </cell>
          <cell r="C143" t="str">
            <v>Fond taxa activ.sportive</v>
          </cell>
        </row>
        <row r="144">
          <cell r="A144" t="str">
            <v>4474.</v>
          </cell>
          <cell r="B144" t="str">
            <v>P</v>
          </cell>
          <cell r="C144" t="str">
            <v>Fond taxa mediu 3%</v>
          </cell>
        </row>
        <row r="145">
          <cell r="A145" t="str">
            <v>4475.</v>
          </cell>
          <cell r="B145" t="str">
            <v>P</v>
          </cell>
          <cell r="C145" t="str">
            <v>Fond taxa salubrit.,mediu</v>
          </cell>
        </row>
        <row r="146">
          <cell r="A146" t="str">
            <v>4476.</v>
          </cell>
          <cell r="B146" t="str">
            <v>P</v>
          </cell>
          <cell r="C146" t="str">
            <v>Fond solidarit.pt.handicapati</v>
          </cell>
        </row>
        <row r="147">
          <cell r="A147" t="str">
            <v>4477.</v>
          </cell>
          <cell r="B147" t="str">
            <v>B</v>
          </cell>
          <cell r="C147" t="str">
            <v>Fond risc si accidenta</v>
          </cell>
        </row>
        <row r="148">
          <cell r="A148" t="str">
            <v>4481.</v>
          </cell>
          <cell r="B148" t="str">
            <v>P</v>
          </cell>
          <cell r="C148" t="str">
            <v>Major.intirz.buget de stat</v>
          </cell>
        </row>
        <row r="149">
          <cell r="A149" t="str">
            <v>4482.</v>
          </cell>
          <cell r="B149" t="str">
            <v>P</v>
          </cell>
          <cell r="C149" t="str">
            <v>Major.intirz.buget local</v>
          </cell>
        </row>
        <row r="150">
          <cell r="A150" t="str">
            <v>4483.</v>
          </cell>
          <cell r="B150" t="str">
            <v>P</v>
          </cell>
          <cell r="C150" t="str">
            <v>Major.intirz.fond.speciale</v>
          </cell>
        </row>
        <row r="151">
          <cell r="A151" t="str">
            <v>4484.</v>
          </cell>
          <cell r="B151" t="str">
            <v>P</v>
          </cell>
          <cell r="C151" t="str">
            <v>Major.intirz.furnizori</v>
          </cell>
        </row>
        <row r="152">
          <cell r="A152" t="str">
            <v>4485.</v>
          </cell>
          <cell r="B152" t="str">
            <v>P</v>
          </cell>
          <cell r="C152" t="str">
            <v>Major.intir.asig.sociale</v>
          </cell>
        </row>
        <row r="153">
          <cell r="A153" t="str">
            <v>4551.</v>
          </cell>
          <cell r="B153" t="str">
            <v>P</v>
          </cell>
          <cell r="C153" t="str">
            <v>Asociati - aport in lei</v>
          </cell>
        </row>
        <row r="154">
          <cell r="A154" t="str">
            <v>4552.</v>
          </cell>
          <cell r="B154" t="str">
            <v>P</v>
          </cell>
          <cell r="C154" t="str">
            <v>Asociati - aport in valuta</v>
          </cell>
        </row>
        <row r="155">
          <cell r="A155" t="str">
            <v>4561.</v>
          </cell>
          <cell r="B155" t="str">
            <v>A</v>
          </cell>
          <cell r="C155" t="str">
            <v>Decontari cu asociatii priv.capital</v>
          </cell>
        </row>
        <row r="156">
          <cell r="A156" t="str">
            <v>4571.</v>
          </cell>
          <cell r="B156" t="str">
            <v>P</v>
          </cell>
          <cell r="C156" t="str">
            <v>Dividende de plata</v>
          </cell>
        </row>
        <row r="157">
          <cell r="A157" t="str">
            <v>4611.</v>
          </cell>
          <cell r="B157" t="str">
            <v>A</v>
          </cell>
          <cell r="C157" t="str">
            <v>Debitori diversi</v>
          </cell>
        </row>
        <row r="158">
          <cell r="A158" t="str">
            <v>4621.</v>
          </cell>
          <cell r="B158" t="str">
            <v>P</v>
          </cell>
          <cell r="C158" t="str">
            <v>Creditori - asociat</v>
          </cell>
        </row>
        <row r="159">
          <cell r="A159" t="str">
            <v>4622.</v>
          </cell>
          <cell r="B159" t="str">
            <v>P</v>
          </cell>
          <cell r="C159" t="str">
            <v>Creditori diversi</v>
          </cell>
        </row>
        <row r="160">
          <cell r="A160" t="str">
            <v>4623.</v>
          </cell>
          <cell r="B160" t="str">
            <v>P</v>
          </cell>
          <cell r="C160" t="str">
            <v>Alti creditori</v>
          </cell>
        </row>
        <row r="161">
          <cell r="A161" t="str">
            <v>4711.</v>
          </cell>
          <cell r="B161" t="str">
            <v>A</v>
          </cell>
          <cell r="C161" t="str">
            <v>Cheltuieli inregistrate in avans</v>
          </cell>
        </row>
        <row r="162">
          <cell r="A162" t="str">
            <v>4731.</v>
          </cell>
          <cell r="B162" t="str">
            <v>A</v>
          </cell>
          <cell r="C162" t="str">
            <v>Decont.din op.in curs de clarific.</v>
          </cell>
        </row>
        <row r="163">
          <cell r="A163" t="str">
            <v>4761.</v>
          </cell>
          <cell r="B163" t="str">
            <v>A</v>
          </cell>
          <cell r="C163" t="str">
            <v>Diferente de conversie - activ</v>
          </cell>
        </row>
        <row r="164">
          <cell r="A164" t="str">
            <v>4771.</v>
          </cell>
          <cell r="B164" t="str">
            <v>P</v>
          </cell>
          <cell r="C164" t="str">
            <v>Diferente de conversie - pasiv</v>
          </cell>
        </row>
        <row r="165">
          <cell r="A165" t="str">
            <v>5121.1</v>
          </cell>
          <cell r="B165" t="str">
            <v>A</v>
          </cell>
          <cell r="C165" t="str">
            <v>Cont curent in lei - BCR Onesti</v>
          </cell>
        </row>
        <row r="166">
          <cell r="A166" t="str">
            <v>5121.2</v>
          </cell>
          <cell r="B166" t="str">
            <v>A</v>
          </cell>
          <cell r="C166" t="str">
            <v>Cont curent in lei - BCR Bacau</v>
          </cell>
        </row>
        <row r="167">
          <cell r="A167" t="str">
            <v>5121.3</v>
          </cell>
          <cell r="B167" t="str">
            <v>A</v>
          </cell>
          <cell r="C167" t="str">
            <v>Subcont incasari lei BCR Bucuresti</v>
          </cell>
        </row>
        <row r="168">
          <cell r="A168" t="str">
            <v>5121.4</v>
          </cell>
          <cell r="B168" t="str">
            <v>A</v>
          </cell>
          <cell r="C168" t="str">
            <v>Cont curent in lei ABN AMRO Bacau</v>
          </cell>
        </row>
        <row r="169">
          <cell r="A169" t="str">
            <v>5121.5</v>
          </cell>
          <cell r="B169" t="str">
            <v>A</v>
          </cell>
          <cell r="C169" t="str">
            <v>Trezoreria Onesti</v>
          </cell>
        </row>
        <row r="170">
          <cell r="A170" t="str">
            <v>5121.6</v>
          </cell>
          <cell r="B170" t="str">
            <v>A</v>
          </cell>
          <cell r="C170" t="str">
            <v>Cont curent in lei - Eximbank</v>
          </cell>
        </row>
        <row r="171">
          <cell r="A171" t="str">
            <v>5121.7</v>
          </cell>
          <cell r="B171" t="str">
            <v>A</v>
          </cell>
          <cell r="C171" t="str">
            <v>Cont curent in lei-BCR Bucuresti</v>
          </cell>
        </row>
        <row r="172">
          <cell r="A172" t="str">
            <v>5121.8</v>
          </cell>
          <cell r="B172" t="str">
            <v>A</v>
          </cell>
          <cell r="C172" t="str">
            <v>Cont curent in lei -ING.BANK</v>
          </cell>
        </row>
        <row r="173">
          <cell r="A173" t="str">
            <v>5124.1</v>
          </cell>
          <cell r="B173" t="str">
            <v>A</v>
          </cell>
          <cell r="C173" t="str">
            <v>Cont curent in EURO - BCR Bacau</v>
          </cell>
        </row>
        <row r="174">
          <cell r="A174" t="str">
            <v>5124.2</v>
          </cell>
          <cell r="B174" t="str">
            <v>A</v>
          </cell>
          <cell r="C174" t="str">
            <v>Cont curent in EURO - ABN AMRO</v>
          </cell>
        </row>
        <row r="175">
          <cell r="A175" t="str">
            <v>5124.3</v>
          </cell>
          <cell r="B175" t="str">
            <v>A</v>
          </cell>
          <cell r="C175" t="str">
            <v>Cont curent in USD - BCR Bacau</v>
          </cell>
        </row>
        <row r="176">
          <cell r="A176" t="str">
            <v>5124.4</v>
          </cell>
          <cell r="B176" t="str">
            <v>A</v>
          </cell>
          <cell r="C176" t="str">
            <v>Cont curent in USD-ABN AMRO</v>
          </cell>
        </row>
        <row r="177">
          <cell r="A177" t="str">
            <v>5124.5</v>
          </cell>
          <cell r="B177" t="str">
            <v>A</v>
          </cell>
          <cell r="C177" t="str">
            <v>Cont curent in EURO-ING BANK</v>
          </cell>
        </row>
        <row r="178">
          <cell r="A178" t="str">
            <v>5125.</v>
          </cell>
          <cell r="B178" t="str">
            <v>A</v>
          </cell>
          <cell r="C178" t="str">
            <v>Sume in curs de decontare</v>
          </cell>
        </row>
        <row r="179">
          <cell r="A179" t="str">
            <v>5186.1</v>
          </cell>
          <cell r="B179" t="str">
            <v>P</v>
          </cell>
          <cell r="C179" t="str">
            <v>Dobanzi de platit in lei</v>
          </cell>
        </row>
        <row r="180">
          <cell r="A180" t="str">
            <v>5186.2</v>
          </cell>
          <cell r="B180" t="str">
            <v>P</v>
          </cell>
          <cell r="C180" t="str">
            <v>Dobanzi de platit in EUR</v>
          </cell>
        </row>
        <row r="181">
          <cell r="A181" t="str">
            <v>5187.</v>
          </cell>
          <cell r="B181" t="str">
            <v>A</v>
          </cell>
          <cell r="C181" t="str">
            <v>Dobanzi de incasat</v>
          </cell>
        </row>
        <row r="182">
          <cell r="A182" t="str">
            <v>5191.1</v>
          </cell>
          <cell r="B182" t="str">
            <v>P</v>
          </cell>
          <cell r="C182" t="str">
            <v>Credit in EURO - BCR Bacau</v>
          </cell>
        </row>
        <row r="183">
          <cell r="A183" t="str">
            <v>5191.2</v>
          </cell>
          <cell r="B183" t="str">
            <v>P</v>
          </cell>
          <cell r="C183" t="str">
            <v>Credit in lei - BCR Bacau</v>
          </cell>
        </row>
        <row r="184">
          <cell r="A184" t="str">
            <v>5191.3</v>
          </cell>
          <cell r="B184" t="str">
            <v>P</v>
          </cell>
          <cell r="C184" t="str">
            <v>Credit in EURO - ABN AMRO</v>
          </cell>
        </row>
        <row r="185">
          <cell r="A185" t="str">
            <v>5191.4</v>
          </cell>
          <cell r="B185" t="str">
            <v>P</v>
          </cell>
          <cell r="C185" t="str">
            <v>Credit in lei - ABN AMRO</v>
          </cell>
        </row>
        <row r="186">
          <cell r="A186" t="str">
            <v>5191.5</v>
          </cell>
          <cell r="B186" t="str">
            <v>P</v>
          </cell>
          <cell r="C186" t="str">
            <v>Credit in EURO-BCR Bacau tr.scurt</v>
          </cell>
        </row>
        <row r="187">
          <cell r="A187" t="str">
            <v>5191.6</v>
          </cell>
          <cell r="B187" t="str">
            <v>P</v>
          </cell>
          <cell r="C187" t="str">
            <v>Credite in EURO - ABN AMRO</v>
          </cell>
        </row>
        <row r="188">
          <cell r="A188" t="str">
            <v>5192.1</v>
          </cell>
          <cell r="B188" t="str">
            <v>P</v>
          </cell>
          <cell r="C188" t="str">
            <v>Credit in EURO-BCR Bacau neram.scad</v>
          </cell>
        </row>
        <row r="189">
          <cell r="A189" t="str">
            <v>5311.</v>
          </cell>
          <cell r="B189" t="str">
            <v>A</v>
          </cell>
          <cell r="C189" t="str">
            <v>Casa in lei</v>
          </cell>
        </row>
        <row r="190">
          <cell r="A190" t="str">
            <v>5314.</v>
          </cell>
          <cell r="B190" t="str">
            <v>A</v>
          </cell>
          <cell r="C190" t="str">
            <v>Casa in devize</v>
          </cell>
        </row>
        <row r="191">
          <cell r="A191" t="str">
            <v>5328.</v>
          </cell>
          <cell r="B191" t="str">
            <v>A</v>
          </cell>
          <cell r="C191" t="str">
            <v>Tichete de masa</v>
          </cell>
        </row>
        <row r="192">
          <cell r="A192" t="str">
            <v>5411.</v>
          </cell>
          <cell r="B192" t="str">
            <v>A</v>
          </cell>
          <cell r="C192" t="str">
            <v>Acreditive in lei</v>
          </cell>
        </row>
        <row r="193">
          <cell r="A193" t="str">
            <v>5412.</v>
          </cell>
          <cell r="B193" t="str">
            <v>A</v>
          </cell>
          <cell r="C193" t="str">
            <v>Acreditive in devize</v>
          </cell>
        </row>
        <row r="194">
          <cell r="A194" t="str">
            <v>5421.</v>
          </cell>
          <cell r="B194" t="str">
            <v>A</v>
          </cell>
          <cell r="C194" t="str">
            <v>Avansuri de trezorerie</v>
          </cell>
        </row>
        <row r="195">
          <cell r="A195" t="str">
            <v>5424.</v>
          </cell>
          <cell r="B195" t="str">
            <v>A</v>
          </cell>
          <cell r="C195" t="str">
            <v>Avans.de trezorerie in devize</v>
          </cell>
        </row>
        <row r="196">
          <cell r="A196" t="str">
            <v>5811.</v>
          </cell>
          <cell r="B196" t="str">
            <v>A</v>
          </cell>
          <cell r="C196" t="str">
            <v>Viramente interne</v>
          </cell>
        </row>
        <row r="197">
          <cell r="A197" t="str">
            <v>6011.</v>
          </cell>
          <cell r="B197" t="str">
            <v>A</v>
          </cell>
          <cell r="C197" t="str">
            <v>Chelt.cu materiile prime exploatare</v>
          </cell>
        </row>
        <row r="198">
          <cell r="A198" t="str">
            <v>6012.</v>
          </cell>
          <cell r="B198" t="str">
            <v>A</v>
          </cell>
          <cell r="C198" t="str">
            <v>Chelt.cu mat.prima gater</v>
          </cell>
        </row>
        <row r="199">
          <cell r="A199" t="str">
            <v>6013.</v>
          </cell>
          <cell r="B199" t="str">
            <v>A</v>
          </cell>
          <cell r="C199" t="str">
            <v>Alte chelt. cu materiile prime gate</v>
          </cell>
        </row>
        <row r="200">
          <cell r="A200" t="str">
            <v>6014.</v>
          </cell>
          <cell r="B200" t="str">
            <v>A</v>
          </cell>
          <cell r="C200" t="str">
            <v>Chelt.cu materiile prime parchet</v>
          </cell>
        </row>
        <row r="201">
          <cell r="A201" t="str">
            <v>6021.</v>
          </cell>
          <cell r="B201" t="str">
            <v>A</v>
          </cell>
          <cell r="C201" t="str">
            <v>Chelt.cu material.auxiliare</v>
          </cell>
        </row>
        <row r="202">
          <cell r="A202" t="str">
            <v>6022.</v>
          </cell>
          <cell r="B202" t="str">
            <v>A</v>
          </cell>
          <cell r="C202" t="str">
            <v>Cheltuieli privind combustibilul</v>
          </cell>
        </row>
        <row r="203">
          <cell r="A203" t="str">
            <v>6023.</v>
          </cell>
          <cell r="B203" t="str">
            <v>A</v>
          </cell>
          <cell r="C203" t="str">
            <v>Chelt.cu mater.de ambalat</v>
          </cell>
        </row>
        <row r="204">
          <cell r="A204" t="str">
            <v>6024.</v>
          </cell>
          <cell r="B204" t="str">
            <v>A</v>
          </cell>
          <cell r="C204" t="str">
            <v>Cheltuieli cu piesele de schimb</v>
          </cell>
        </row>
        <row r="205">
          <cell r="A205" t="str">
            <v>6026.</v>
          </cell>
          <cell r="B205" t="str">
            <v>A</v>
          </cell>
          <cell r="C205" t="str">
            <v>Cheltuieli privind furajele</v>
          </cell>
        </row>
        <row r="206">
          <cell r="A206" t="str">
            <v>6028.</v>
          </cell>
          <cell r="B206" t="str">
            <v>A</v>
          </cell>
          <cell r="C206" t="str">
            <v>Cheltuieli cu alte materiale consum</v>
          </cell>
        </row>
        <row r="207">
          <cell r="A207" t="str">
            <v>603 .</v>
          </cell>
          <cell r="B207" t="str">
            <v>A</v>
          </cell>
          <cell r="C207" t="str">
            <v>Chelt.cu mater.de nat.obiecte inven</v>
          </cell>
        </row>
        <row r="208">
          <cell r="A208" t="str">
            <v>604 .</v>
          </cell>
          <cell r="B208" t="str">
            <v>A</v>
          </cell>
          <cell r="C208" t="str">
            <v>Chelt.cu materialele nestocate</v>
          </cell>
        </row>
        <row r="209">
          <cell r="A209" t="str">
            <v>6041.</v>
          </cell>
          <cell r="B209" t="str">
            <v>A</v>
          </cell>
          <cell r="C209" t="str">
            <v>Chelt.cu tichetele de masa</v>
          </cell>
        </row>
        <row r="210">
          <cell r="A210" t="str">
            <v>6042.</v>
          </cell>
          <cell r="B210" t="str">
            <v>A</v>
          </cell>
          <cell r="C210" t="str">
            <v>Cheltuieli cu tichete-cadouri</v>
          </cell>
        </row>
        <row r="211">
          <cell r="A211" t="str">
            <v>605 .</v>
          </cell>
          <cell r="B211" t="str">
            <v>A</v>
          </cell>
          <cell r="C211" t="str">
            <v>Chelt.cu energia si apa</v>
          </cell>
        </row>
        <row r="212">
          <cell r="A212" t="str">
            <v>606 .</v>
          </cell>
          <cell r="B212" t="str">
            <v>A</v>
          </cell>
          <cell r="C212" t="str">
            <v>Chelt.cu animalele si pasarile</v>
          </cell>
        </row>
        <row r="213">
          <cell r="A213" t="str">
            <v>607 .</v>
          </cell>
          <cell r="B213" t="str">
            <v>A</v>
          </cell>
          <cell r="C213" t="str">
            <v>Chelt.cu marfurile</v>
          </cell>
        </row>
        <row r="214">
          <cell r="A214" t="str">
            <v>608 .</v>
          </cell>
          <cell r="B214" t="str">
            <v>A</v>
          </cell>
          <cell r="C214" t="str">
            <v>Chelt.cu ambalajele</v>
          </cell>
        </row>
        <row r="215">
          <cell r="A215" t="str">
            <v>611 .</v>
          </cell>
          <cell r="B215" t="str">
            <v>A</v>
          </cell>
          <cell r="C215" t="str">
            <v>Chelt.de intretinerea si reparatii</v>
          </cell>
        </row>
        <row r="216">
          <cell r="A216" t="str">
            <v>612 .</v>
          </cell>
          <cell r="B216" t="str">
            <v>A</v>
          </cell>
          <cell r="C216" t="str">
            <v>Chelt.cu redev.,locatii si chirii</v>
          </cell>
        </row>
        <row r="217">
          <cell r="A217" t="str">
            <v>613 .</v>
          </cell>
          <cell r="B217" t="str">
            <v>A</v>
          </cell>
          <cell r="C217" t="str">
            <v>Chelt.cu primele de asigurare</v>
          </cell>
        </row>
        <row r="218">
          <cell r="A218" t="str">
            <v>614 .</v>
          </cell>
          <cell r="B218" t="str">
            <v>A</v>
          </cell>
          <cell r="C218" t="str">
            <v>Chelt.cu studiile si cercetarile</v>
          </cell>
        </row>
        <row r="219">
          <cell r="A219" t="str">
            <v>621 .</v>
          </cell>
          <cell r="B219" t="str">
            <v>A</v>
          </cell>
          <cell r="C219" t="str">
            <v>Chelt.cu colaboratorii</v>
          </cell>
        </row>
        <row r="220">
          <cell r="A220" t="str">
            <v>622 .</v>
          </cell>
          <cell r="B220" t="str">
            <v>A</v>
          </cell>
          <cell r="C220" t="str">
            <v>Chelt.cu comisioanele si onorarii</v>
          </cell>
        </row>
        <row r="221">
          <cell r="A221" t="str">
            <v>6231.</v>
          </cell>
          <cell r="B221" t="str">
            <v>A</v>
          </cell>
          <cell r="C221" t="str">
            <v>Chelt.cu protocolul</v>
          </cell>
        </row>
        <row r="222">
          <cell r="A222" t="str">
            <v>6232.2</v>
          </cell>
          <cell r="B222" t="str">
            <v>A</v>
          </cell>
          <cell r="C222" t="str">
            <v>Chelt.social,fotbal</v>
          </cell>
        </row>
        <row r="223">
          <cell r="A223" t="str">
            <v>6232.3</v>
          </cell>
          <cell r="B223" t="str">
            <v>A</v>
          </cell>
          <cell r="C223" t="str">
            <v>Chel.spon.cultura,religie,sanat,inv</v>
          </cell>
        </row>
        <row r="224">
          <cell r="A224" t="str">
            <v>6232.4</v>
          </cell>
          <cell r="B224" t="str">
            <v>A</v>
          </cell>
          <cell r="C224" t="str">
            <v>Chelt.spon.-pers.fizica</v>
          </cell>
        </row>
        <row r="225">
          <cell r="A225" t="str">
            <v>6233.</v>
          </cell>
          <cell r="B225" t="str">
            <v>A</v>
          </cell>
          <cell r="C225" t="str">
            <v>Chelt.cu publicitatea</v>
          </cell>
        </row>
        <row r="226">
          <cell r="A226" t="str">
            <v>624 .</v>
          </cell>
          <cell r="B226" t="str">
            <v>A</v>
          </cell>
          <cell r="C226" t="str">
            <v>Chelt.cu transp. de bunuri</v>
          </cell>
        </row>
        <row r="227">
          <cell r="A227" t="str">
            <v>6241.</v>
          </cell>
          <cell r="B227" t="str">
            <v>A</v>
          </cell>
          <cell r="C227" t="str">
            <v>Chelt.cu transp.de personal</v>
          </cell>
        </row>
        <row r="228">
          <cell r="A228" t="str">
            <v>625 .</v>
          </cell>
          <cell r="B228" t="str">
            <v>A</v>
          </cell>
          <cell r="C228" t="str">
            <v>Chelt.cu depl.,detasari,trasferari</v>
          </cell>
        </row>
        <row r="229">
          <cell r="A229" t="str">
            <v>626 .</v>
          </cell>
          <cell r="B229" t="str">
            <v>A</v>
          </cell>
          <cell r="C229" t="str">
            <v>Cheltuieli postale</v>
          </cell>
        </row>
        <row r="230">
          <cell r="A230" t="str">
            <v>627 .</v>
          </cell>
          <cell r="B230" t="str">
            <v>A</v>
          </cell>
          <cell r="C230" t="str">
            <v>Chelt.cu serv.bancare si asimil.</v>
          </cell>
        </row>
        <row r="231">
          <cell r="A231" t="str">
            <v>628 .</v>
          </cell>
          <cell r="B231" t="str">
            <v>A</v>
          </cell>
          <cell r="C231" t="str">
            <v>Alte chelt. executate de terti</v>
          </cell>
        </row>
        <row r="232">
          <cell r="A232" t="str">
            <v>631 .</v>
          </cell>
          <cell r="B232" t="str">
            <v>A</v>
          </cell>
          <cell r="C232" t="str">
            <v>Chelt.cu impozitul pe salarii</v>
          </cell>
        </row>
        <row r="233">
          <cell r="A233" t="str">
            <v>635 .</v>
          </cell>
          <cell r="B233" t="str">
            <v>A</v>
          </cell>
          <cell r="C233" t="str">
            <v>Chelt.cu alte impoz.,taxe si asim.</v>
          </cell>
        </row>
        <row r="234">
          <cell r="A234" t="str">
            <v>641 .</v>
          </cell>
          <cell r="B234" t="str">
            <v>A</v>
          </cell>
          <cell r="C234" t="str">
            <v>Chelt.cu remuneratiile pers.</v>
          </cell>
        </row>
        <row r="235">
          <cell r="A235" t="str">
            <v>6451.</v>
          </cell>
          <cell r="B235" t="str">
            <v>A</v>
          </cell>
          <cell r="C235" t="str">
            <v>Chelt.cu contr.unit.la asig.sociale</v>
          </cell>
        </row>
        <row r="236">
          <cell r="A236" t="str">
            <v>6452.</v>
          </cell>
          <cell r="B236" t="str">
            <v>A</v>
          </cell>
          <cell r="C236" t="str">
            <v>Chelt.cu contr.unit. la ajut. somaj</v>
          </cell>
        </row>
        <row r="237">
          <cell r="A237" t="str">
            <v>6453.</v>
          </cell>
          <cell r="B237" t="str">
            <v>A</v>
          </cell>
          <cell r="C237" t="str">
            <v>Chelt.cu as.sociale de sanatate</v>
          </cell>
        </row>
        <row r="238">
          <cell r="A238" t="str">
            <v>6458.</v>
          </cell>
          <cell r="B238" t="str">
            <v>A</v>
          </cell>
          <cell r="C238" t="str">
            <v>Alte chelt.cu asig.si prot.sociala</v>
          </cell>
        </row>
        <row r="239">
          <cell r="A239" t="str">
            <v>654 .</v>
          </cell>
          <cell r="B239" t="str">
            <v>A</v>
          </cell>
          <cell r="C239" t="str">
            <v>Pierderi din creante</v>
          </cell>
        </row>
        <row r="240">
          <cell r="A240" t="str">
            <v>6581.1</v>
          </cell>
          <cell r="B240" t="str">
            <v>A</v>
          </cell>
          <cell r="C240" t="str">
            <v>Majorari conf.contract</v>
          </cell>
        </row>
        <row r="241">
          <cell r="A241" t="str">
            <v>6581.2</v>
          </cell>
          <cell r="B241" t="str">
            <v>A</v>
          </cell>
          <cell r="C241" t="str">
            <v>Despagubiri,penalit.,amenzi</v>
          </cell>
        </row>
        <row r="242">
          <cell r="A242" t="str">
            <v>6581.3</v>
          </cell>
          <cell r="B242" t="str">
            <v>A</v>
          </cell>
          <cell r="C242" t="str">
            <v>Alte cheltuieli</v>
          </cell>
        </row>
        <row r="243">
          <cell r="A243" t="str">
            <v>6582.</v>
          </cell>
          <cell r="B243" t="str">
            <v>A</v>
          </cell>
          <cell r="C243" t="str">
            <v>Donatii si subventii acordate</v>
          </cell>
        </row>
        <row r="244">
          <cell r="A244" t="str">
            <v>6583.</v>
          </cell>
          <cell r="B244" t="str">
            <v>A</v>
          </cell>
          <cell r="C244" t="str">
            <v>Cheltuieli privind activele cedate</v>
          </cell>
        </row>
        <row r="245">
          <cell r="A245" t="str">
            <v>6588.</v>
          </cell>
          <cell r="B245" t="str">
            <v>A</v>
          </cell>
          <cell r="C245" t="str">
            <v>Alte cheltuieli de exploatare</v>
          </cell>
        </row>
        <row r="246">
          <cell r="A246" t="str">
            <v>663 .</v>
          </cell>
          <cell r="B246" t="str">
            <v>A</v>
          </cell>
          <cell r="C246" t="str">
            <v>Pierd.din creante leg.de participat</v>
          </cell>
        </row>
        <row r="247">
          <cell r="A247" t="str">
            <v>664 .</v>
          </cell>
          <cell r="B247" t="str">
            <v>A</v>
          </cell>
          <cell r="C247" t="str">
            <v>Chelt.cu titlurile cedate</v>
          </cell>
        </row>
        <row r="248">
          <cell r="A248" t="str">
            <v>665 .</v>
          </cell>
          <cell r="B248" t="str">
            <v>A</v>
          </cell>
          <cell r="C248" t="str">
            <v>Chelt.din difer. de curs valutar</v>
          </cell>
        </row>
        <row r="249">
          <cell r="A249" t="str">
            <v>666 .</v>
          </cell>
          <cell r="B249" t="str">
            <v>A</v>
          </cell>
          <cell r="C249" t="str">
            <v>Chelt.cu dobanzile</v>
          </cell>
        </row>
        <row r="250">
          <cell r="A250" t="str">
            <v>667 .</v>
          </cell>
          <cell r="B250" t="str">
            <v>A</v>
          </cell>
          <cell r="C250" t="str">
            <v>Chelt.cu sconturile acordate</v>
          </cell>
        </row>
        <row r="251">
          <cell r="A251" t="str">
            <v>668 .</v>
          </cell>
          <cell r="B251" t="str">
            <v>A</v>
          </cell>
          <cell r="C251" t="str">
            <v>Alte cheltuieli financiare</v>
          </cell>
        </row>
        <row r="252">
          <cell r="A252" t="str">
            <v>6811.</v>
          </cell>
          <cell r="B252" t="str">
            <v>A</v>
          </cell>
          <cell r="C252" t="str">
            <v>Chelt.expl.cu amortiz.imobiliz.</v>
          </cell>
        </row>
        <row r="253">
          <cell r="A253" t="str">
            <v>6812.</v>
          </cell>
          <cell r="B253" t="str">
            <v>A</v>
          </cell>
          <cell r="C253" t="str">
            <v>Chelt.expl.cu proviz.pt.riscuri</v>
          </cell>
        </row>
        <row r="254">
          <cell r="A254" t="str">
            <v>6813.</v>
          </cell>
          <cell r="B254" t="str">
            <v>A</v>
          </cell>
          <cell r="C254" t="str">
            <v>Chelt.expl.cu proviz.pt.depr.imob.</v>
          </cell>
        </row>
        <row r="255">
          <cell r="A255" t="str">
            <v>6814.</v>
          </cell>
          <cell r="B255" t="str">
            <v>A</v>
          </cell>
          <cell r="C255" t="str">
            <v>Chelt.expl.cu proviz.pt.depr.activ.</v>
          </cell>
        </row>
        <row r="256">
          <cell r="A256" t="str">
            <v>6862.</v>
          </cell>
          <cell r="B256" t="str">
            <v>A</v>
          </cell>
          <cell r="C256" t="str">
            <v>Chelt.financ.cu proviz.pt.riscuri</v>
          </cell>
        </row>
        <row r="257">
          <cell r="A257" t="str">
            <v>6863.</v>
          </cell>
          <cell r="B257" t="str">
            <v>A</v>
          </cell>
          <cell r="C257" t="str">
            <v>Chelt.financ.cu proviz.pt.deprec.</v>
          </cell>
        </row>
        <row r="258">
          <cell r="A258" t="str">
            <v>6868.</v>
          </cell>
          <cell r="B258" t="str">
            <v>A</v>
          </cell>
          <cell r="C258" t="str">
            <v>Chelt.financ.cu amort.primelor obl.</v>
          </cell>
        </row>
        <row r="259">
          <cell r="A259" t="str">
            <v>6871.</v>
          </cell>
          <cell r="B259" t="str">
            <v>A</v>
          </cell>
          <cell r="C259" t="str">
            <v>Chelt.except.cu amortiz.imobiliz.</v>
          </cell>
        </row>
        <row r="260">
          <cell r="A260" t="str">
            <v>6872.</v>
          </cell>
          <cell r="B260" t="str">
            <v>A</v>
          </cell>
          <cell r="C260" t="str">
            <v>Chelt.except.cu proviz.pt.riscuri</v>
          </cell>
        </row>
        <row r="261">
          <cell r="A261" t="str">
            <v>6873.</v>
          </cell>
          <cell r="B261" t="str">
            <v>A</v>
          </cell>
          <cell r="C261" t="str">
            <v>Chelt.except.cu proviz.pt.deprecier</v>
          </cell>
        </row>
        <row r="262">
          <cell r="A262" t="str">
            <v>6874.</v>
          </cell>
          <cell r="B262" t="str">
            <v>A</v>
          </cell>
          <cell r="C262" t="str">
            <v>Chelt.except.cu proviz.reglementate</v>
          </cell>
        </row>
        <row r="263">
          <cell r="A263" t="str">
            <v>691 .</v>
          </cell>
          <cell r="B263" t="str">
            <v>A</v>
          </cell>
          <cell r="C263" t="str">
            <v>Chelt.cu impozitul pe profit</v>
          </cell>
        </row>
        <row r="264">
          <cell r="A264" t="str">
            <v>7011.</v>
          </cell>
          <cell r="B264" t="str">
            <v>P</v>
          </cell>
          <cell r="C264" t="str">
            <v>Venit.din vinz.prod.finite EXPL</v>
          </cell>
        </row>
        <row r="265">
          <cell r="A265" t="str">
            <v>7012.</v>
          </cell>
          <cell r="B265" t="str">
            <v>P</v>
          </cell>
          <cell r="C265" t="str">
            <v>venit.din vinz.prod.finite GATER</v>
          </cell>
        </row>
        <row r="266">
          <cell r="A266" t="str">
            <v>7013.</v>
          </cell>
          <cell r="B266" t="str">
            <v>P</v>
          </cell>
          <cell r="C266" t="str">
            <v>Venit.din vinz.prod.finite PARCHET</v>
          </cell>
        </row>
        <row r="267">
          <cell r="A267" t="str">
            <v>7015.</v>
          </cell>
          <cell r="B267" t="str">
            <v>P</v>
          </cell>
          <cell r="C267" t="str">
            <v>Venit.din vinz.prod.finite SERA</v>
          </cell>
        </row>
        <row r="268">
          <cell r="A268" t="str">
            <v>702 .</v>
          </cell>
          <cell r="B268" t="str">
            <v>P</v>
          </cell>
          <cell r="C268" t="str">
            <v>Venituri din vanzare semifabricate</v>
          </cell>
        </row>
        <row r="269">
          <cell r="A269" t="str">
            <v>703 .</v>
          </cell>
          <cell r="B269" t="str">
            <v>P</v>
          </cell>
          <cell r="C269" t="str">
            <v>Venituri din vanz.prod.reziduale</v>
          </cell>
        </row>
        <row r="270">
          <cell r="A270" t="str">
            <v>704 .</v>
          </cell>
          <cell r="B270" t="str">
            <v>P</v>
          </cell>
          <cell r="C270" t="str">
            <v>Venituri din lucrari si servicii</v>
          </cell>
        </row>
        <row r="271">
          <cell r="A271" t="str">
            <v>705 .</v>
          </cell>
          <cell r="B271" t="str">
            <v>P</v>
          </cell>
          <cell r="C271" t="str">
            <v>Venituri din studii si cercetari</v>
          </cell>
        </row>
        <row r="272">
          <cell r="A272" t="str">
            <v>706 .</v>
          </cell>
          <cell r="B272" t="str">
            <v>P</v>
          </cell>
          <cell r="C272" t="str">
            <v>Venituri din redev.locatii, chirii</v>
          </cell>
        </row>
        <row r="273">
          <cell r="A273" t="str">
            <v>707 .</v>
          </cell>
          <cell r="B273" t="str">
            <v>P</v>
          </cell>
          <cell r="C273" t="str">
            <v>Venituri din vanzarea marfurilor</v>
          </cell>
        </row>
        <row r="274">
          <cell r="A274" t="str">
            <v>708 .</v>
          </cell>
          <cell r="B274" t="str">
            <v>P</v>
          </cell>
          <cell r="C274" t="str">
            <v>Venituri din activitati diverse</v>
          </cell>
        </row>
        <row r="275">
          <cell r="A275" t="str">
            <v>711 .</v>
          </cell>
          <cell r="B275" t="str">
            <v>P</v>
          </cell>
          <cell r="C275" t="str">
            <v>Venituri din productia stocata</v>
          </cell>
        </row>
        <row r="276">
          <cell r="A276" t="str">
            <v>721 .</v>
          </cell>
          <cell r="B276" t="str">
            <v>P</v>
          </cell>
          <cell r="C276" t="str">
            <v>Venituri din prod.de imob.necorp.</v>
          </cell>
        </row>
        <row r="277">
          <cell r="A277" t="str">
            <v>722 .</v>
          </cell>
          <cell r="B277" t="str">
            <v>P</v>
          </cell>
          <cell r="C277" t="str">
            <v>Venituri din prod.imob.corporale</v>
          </cell>
        </row>
        <row r="278">
          <cell r="A278" t="str">
            <v>741 .</v>
          </cell>
          <cell r="B278" t="str">
            <v>P</v>
          </cell>
          <cell r="C278" t="str">
            <v>Venituri din subventii de exploat.</v>
          </cell>
        </row>
        <row r="279">
          <cell r="A279" t="str">
            <v>754 .</v>
          </cell>
          <cell r="B279" t="str">
            <v>P</v>
          </cell>
          <cell r="C279" t="str">
            <v>Venituri din creante reactivate</v>
          </cell>
        </row>
        <row r="280">
          <cell r="A280" t="str">
            <v>7581.</v>
          </cell>
          <cell r="B280" t="str">
            <v>P</v>
          </cell>
          <cell r="C280" t="str">
            <v>Venituri din despag.,amenzi,penalit</v>
          </cell>
        </row>
        <row r="281">
          <cell r="A281" t="str">
            <v>7582.</v>
          </cell>
          <cell r="B281" t="str">
            <v>P</v>
          </cell>
          <cell r="C281" t="str">
            <v>Venituri din donatii si subventii p</v>
          </cell>
        </row>
        <row r="282">
          <cell r="A282" t="str">
            <v>7583.</v>
          </cell>
          <cell r="B282" t="str">
            <v>P</v>
          </cell>
          <cell r="C282" t="str">
            <v>Venituri din vanz.activelor si alte</v>
          </cell>
        </row>
        <row r="283">
          <cell r="A283" t="str">
            <v>7584.</v>
          </cell>
          <cell r="B283" t="str">
            <v>P</v>
          </cell>
          <cell r="C283" t="str">
            <v>Venituri din subventii pt.investiti</v>
          </cell>
        </row>
        <row r="284">
          <cell r="A284" t="str">
            <v>7588.</v>
          </cell>
          <cell r="B284" t="str">
            <v>P</v>
          </cell>
          <cell r="C284" t="str">
            <v>Alte venituri din exploatare</v>
          </cell>
        </row>
        <row r="285">
          <cell r="A285" t="str">
            <v>761 .</v>
          </cell>
          <cell r="B285" t="str">
            <v>P</v>
          </cell>
          <cell r="C285" t="str">
            <v>Venituri din participatii</v>
          </cell>
        </row>
        <row r="286">
          <cell r="A286" t="str">
            <v>762 .</v>
          </cell>
          <cell r="B286" t="str">
            <v>P</v>
          </cell>
          <cell r="C286" t="str">
            <v>Venituri din alte imob.financiare</v>
          </cell>
        </row>
        <row r="287">
          <cell r="A287" t="str">
            <v>763 .</v>
          </cell>
          <cell r="B287" t="str">
            <v>P</v>
          </cell>
          <cell r="C287" t="str">
            <v>Venituri din creante imobilizate</v>
          </cell>
        </row>
        <row r="288">
          <cell r="A288" t="str">
            <v>764 .</v>
          </cell>
          <cell r="B288" t="str">
            <v>P</v>
          </cell>
          <cell r="C288" t="str">
            <v>Venituri din titluri de plasament</v>
          </cell>
        </row>
        <row r="289">
          <cell r="A289" t="str">
            <v>765 .</v>
          </cell>
          <cell r="B289" t="str">
            <v>P</v>
          </cell>
          <cell r="C289" t="str">
            <v>Venituri din dif. de curs valutar</v>
          </cell>
        </row>
        <row r="290">
          <cell r="A290" t="str">
            <v>766 .</v>
          </cell>
          <cell r="B290" t="str">
            <v>P</v>
          </cell>
          <cell r="C290" t="str">
            <v>Venituri din dobanzi</v>
          </cell>
        </row>
        <row r="291">
          <cell r="A291" t="str">
            <v>767 .</v>
          </cell>
          <cell r="B291" t="str">
            <v>P</v>
          </cell>
          <cell r="C291" t="str">
            <v>Venituri din sconturi obtinute</v>
          </cell>
        </row>
        <row r="292">
          <cell r="A292" t="str">
            <v>768 .</v>
          </cell>
          <cell r="B292" t="str">
            <v>P</v>
          </cell>
          <cell r="C292" t="str">
            <v>Alte venituri financiare</v>
          </cell>
        </row>
        <row r="293">
          <cell r="A293" t="str">
            <v>7711.</v>
          </cell>
          <cell r="B293" t="str">
            <v>P</v>
          </cell>
          <cell r="C293" t="str">
            <v>Venituri din sub.pt.evenim.deos.</v>
          </cell>
        </row>
        <row r="294">
          <cell r="A294" t="str">
            <v>7812.</v>
          </cell>
          <cell r="B294" t="str">
            <v>P</v>
          </cell>
          <cell r="C294" t="str">
            <v>Venit.din proviz.pt.risc.si chelt.</v>
          </cell>
        </row>
        <row r="295">
          <cell r="A295" t="str">
            <v>7813.</v>
          </cell>
          <cell r="B295" t="str">
            <v>P</v>
          </cell>
          <cell r="C295" t="str">
            <v>Venit.din proviz.pt.depr.imobiliz.</v>
          </cell>
        </row>
        <row r="296">
          <cell r="A296" t="str">
            <v>7814.</v>
          </cell>
          <cell r="B296" t="str">
            <v>P</v>
          </cell>
          <cell r="C296" t="str">
            <v>Venit.din proviz.pt.depr.activ.circ</v>
          </cell>
        </row>
        <row r="297">
          <cell r="A297" t="str">
            <v>7862.</v>
          </cell>
          <cell r="B297" t="str">
            <v>P</v>
          </cell>
          <cell r="C297" t="str">
            <v>Venit.din proviz.pt.risc.si chelt.</v>
          </cell>
        </row>
        <row r="298">
          <cell r="A298" t="str">
            <v>7863.</v>
          </cell>
          <cell r="B298" t="str">
            <v>P</v>
          </cell>
          <cell r="C298" t="str">
            <v>Venit.din proviz.pt.deprecieri</v>
          </cell>
        </row>
        <row r="299">
          <cell r="A299" t="str">
            <v>7863.</v>
          </cell>
          <cell r="B299" t="str">
            <v>P</v>
          </cell>
          <cell r="C299" t="str">
            <v>Venit.except.din proviz.deprecieri</v>
          </cell>
        </row>
        <row r="300">
          <cell r="A300" t="str">
            <v>7872.</v>
          </cell>
          <cell r="B300" t="str">
            <v>P</v>
          </cell>
          <cell r="C300" t="str">
            <v>Venit.except.din proviz.riscuri</v>
          </cell>
        </row>
        <row r="301">
          <cell r="A301" t="str">
            <v>7874.</v>
          </cell>
          <cell r="B301" t="str">
            <v>P</v>
          </cell>
          <cell r="C301" t="str">
            <v>Venit.except.din proviz.reglement.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Input Data"/>
      <sheetName val="T7"/>
      <sheetName val="Ethylene Ldr"/>
      <sheetName val="T9  Ethylene ldr Standard"/>
      <sheetName val="T10 Ethylene ldr NP"/>
      <sheetName val="T11 Ethylene ldr gasoil"/>
      <sheetName val="T12 Ethylene lgd basic"/>
      <sheetName val=" Ethylene - ethane"/>
      <sheetName val="T13 Naphtha"/>
      <sheetName val="T14 Butadiene"/>
      <sheetName val="PDH"/>
      <sheetName val="Propylene Splitting"/>
      <sheetName val="T17 Chlorine ldr net"/>
      <sheetName val="T18 Chlorine ldr ecu"/>
      <sheetName val="T19 ECU ldr "/>
      <sheetName val="T20 EDC ldr"/>
      <sheetName val="T21 VCM ldr"/>
      <sheetName val="T22 Chlorine lgd net"/>
      <sheetName val="T23 Chlorine lgd ecu"/>
      <sheetName val="T24 ECU lgd"/>
      <sheetName val="T25 EDC lgd"/>
      <sheetName val="T26 VCM lgd"/>
      <sheetName val="T28"/>
      <sheetName val="T29 PVC ldr"/>
      <sheetName val="T30 PVC lgd"/>
      <sheetName val="T31"/>
      <sheetName val="LDPE ldr"/>
      <sheetName val="T33 LDPE lgd"/>
      <sheetName val="T34"/>
      <sheetName val="LLDPE ldr"/>
      <sheetName val="T36 LLDPE lgd"/>
      <sheetName val="T37"/>
      <sheetName val="HDPE ldr"/>
      <sheetName val="T39 HDPE lgd"/>
      <sheetName val="T40"/>
      <sheetName val="T41 HDPE BM ldr"/>
      <sheetName val="T42 HDPE BM lgd"/>
      <sheetName val="T43"/>
      <sheetName val="T44 EO ldr"/>
      <sheetName val="MEG ldr"/>
      <sheetName val="T46 EO lgd"/>
      <sheetName val="T47 EO+EG lgd"/>
      <sheetName val="T48"/>
      <sheetName val="PP ldr"/>
      <sheetName val="T50 PP lgd"/>
      <sheetName val="T51"/>
      <sheetName val="T52 ACN ldr"/>
      <sheetName val="T53 ACN lgd"/>
      <sheetName val="T54"/>
      <sheetName val="Methanol"/>
      <sheetName val="T56 MTBE"/>
      <sheetName val="Benzene Pygas"/>
      <sheetName val="T58 Benzene Tol HDA"/>
      <sheetName val="T59"/>
      <sheetName val="T60"/>
      <sheetName val="T61 Reformate ldr"/>
      <sheetName val="T62 Reformate lgd"/>
      <sheetName val="T63"/>
      <sheetName val="MX ldr"/>
      <sheetName val="T65 MX lgd"/>
      <sheetName val="T66"/>
      <sheetName val="T67 MX TDP"/>
      <sheetName val="PX ldr"/>
      <sheetName val="T69 PX lgd"/>
      <sheetName val="T70"/>
      <sheetName val="Cyclo ldr"/>
      <sheetName val="T72 Cyclo lgd"/>
      <sheetName val="T73"/>
      <sheetName val="Styrene ldr"/>
      <sheetName val="T75 Styrene lgd"/>
      <sheetName val="T76"/>
      <sheetName val="PS ldr"/>
      <sheetName val="T78 PS lgd"/>
      <sheetName val="T79"/>
      <sheetName val="Cumene ldr"/>
      <sheetName val="Phenol ldr"/>
      <sheetName val="T82 Cumene lgd"/>
      <sheetName val="T83 Phenol lgd"/>
      <sheetName val="T84"/>
      <sheetName val="PTA ldr"/>
      <sheetName val="t86"/>
      <sheetName val="T87 PET ldr"/>
      <sheetName val="PET lgd"/>
      <sheetName val="BI"/>
      <sheetName val="BJ"/>
      <sheetName val="BO"/>
      <sheetName val="BP"/>
      <sheetName val="T89"/>
      <sheetName val="HCN Andrussow"/>
      <sheetName val="Input_Data"/>
      <sheetName val="Ethylene_Ldr"/>
      <sheetName val="T9__Ethylene_ldr_Standard"/>
      <sheetName val="T10_Ethylene_ldr_NP"/>
      <sheetName val="T11_Ethylene_ldr_gasoil"/>
      <sheetName val="T12_Ethylene_lgd_basic"/>
      <sheetName val="_Ethylene_-_ethane"/>
      <sheetName val="T13_Naphtha"/>
      <sheetName val="T14_Butadiene"/>
      <sheetName val="Propylene_Splitting"/>
      <sheetName val="T17_Chlorine_ldr_net"/>
      <sheetName val="T18_Chlorine_ldr_ecu"/>
      <sheetName val="T19_ECU_ldr_"/>
      <sheetName val="T20_EDC_ldr"/>
      <sheetName val="T21_VCM_ldr"/>
      <sheetName val="T22_Chlorine_lgd_net"/>
      <sheetName val="T23_Chlorine_lgd_ecu"/>
      <sheetName val="T24_ECU_lgd"/>
      <sheetName val="T25_EDC_lgd"/>
      <sheetName val="T26_VCM_lgd"/>
      <sheetName val="T29_PVC_ldr"/>
      <sheetName val="T30_PVC_lgd"/>
      <sheetName val="LDPE_ldr"/>
      <sheetName val="T33_LDPE_lgd"/>
      <sheetName val="LLDPE_ldr"/>
      <sheetName val="T36_LLDPE_lgd"/>
      <sheetName val="HDPE_ldr"/>
      <sheetName val="T39_HDPE_lgd"/>
      <sheetName val="T41_HDPE_BM_ldr"/>
      <sheetName val="T42_HDPE_BM_lgd"/>
      <sheetName val="T44_EO_ldr"/>
      <sheetName val="MEG_ldr"/>
      <sheetName val="T46_EO_lgd"/>
      <sheetName val="T47_EO+EG_lgd"/>
      <sheetName val="PP_ldr"/>
      <sheetName val="T50_PP_lgd"/>
      <sheetName val="T52_ACN_ldr"/>
      <sheetName val="T53_ACN_lgd"/>
      <sheetName val="T56_MTBE"/>
      <sheetName val="Benzene_Pygas"/>
      <sheetName val="T58_Benzene_Tol_HDA"/>
      <sheetName val="T61_Reformate_ldr"/>
      <sheetName val="T62_Reformate_lgd"/>
      <sheetName val="MX_ldr"/>
      <sheetName val="T65_MX_lgd"/>
      <sheetName val="T67_MX_TDP"/>
      <sheetName val="PX_ldr"/>
      <sheetName val="T69_PX_lgd"/>
      <sheetName val="Cyclo_ldr"/>
      <sheetName val="T72_Cyclo_lgd"/>
      <sheetName val="Styrene_ldr"/>
      <sheetName val="T75_Styrene_lgd"/>
      <sheetName val="PS_ldr"/>
      <sheetName val="T78_PS_lgd"/>
      <sheetName val="Cumene_ldr"/>
      <sheetName val="Phenol_ldr"/>
      <sheetName val="T82_Cumene_lgd"/>
      <sheetName val="T83_Phenol_lgd"/>
      <sheetName val="PTA_ldr"/>
      <sheetName val="T87_PET_ldr"/>
      <sheetName val="PET_lgd"/>
      <sheetName val="HCN_Andrussow"/>
      <sheetName val="Input_Data1"/>
      <sheetName val="Ethylene_Ldr1"/>
      <sheetName val="T9__Ethylene_ldr_Standard1"/>
      <sheetName val="T10_Ethylene_ldr_NP1"/>
      <sheetName val="T11_Ethylene_ldr_gasoil1"/>
      <sheetName val="T12_Ethylene_lgd_basic1"/>
      <sheetName val="_Ethylene_-_ethane1"/>
      <sheetName val="T13_Naphtha1"/>
      <sheetName val="T14_Butadiene1"/>
      <sheetName val="Propylene_Splitting1"/>
      <sheetName val="T17_Chlorine_ldr_net1"/>
      <sheetName val="T18_Chlorine_ldr_ecu1"/>
      <sheetName val="T19_ECU_ldr_1"/>
      <sheetName val="T20_EDC_ldr1"/>
      <sheetName val="T21_VCM_ldr1"/>
      <sheetName val="T22_Chlorine_lgd_net1"/>
      <sheetName val="T23_Chlorine_lgd_ecu1"/>
      <sheetName val="T24_ECU_lgd1"/>
      <sheetName val="T25_EDC_lgd1"/>
      <sheetName val="T26_VCM_lgd1"/>
      <sheetName val="T29_PVC_ldr1"/>
      <sheetName val="T30_PVC_lgd1"/>
      <sheetName val="LDPE_ldr1"/>
      <sheetName val="T33_LDPE_lgd1"/>
      <sheetName val="LLDPE_ldr1"/>
      <sheetName val="T36_LLDPE_lgd1"/>
      <sheetName val="HDPE_ldr1"/>
      <sheetName val="T39_HDPE_lgd1"/>
      <sheetName val="T41_HDPE_BM_ldr1"/>
      <sheetName val="T42_HDPE_BM_lgd1"/>
      <sheetName val="T44_EO_ldr1"/>
      <sheetName val="MEG_ldr1"/>
      <sheetName val="T46_EO_lgd1"/>
      <sheetName val="T47_EO+EG_lgd1"/>
      <sheetName val="PP_ldr1"/>
      <sheetName val="T50_PP_lgd1"/>
      <sheetName val="T52_ACN_ldr1"/>
      <sheetName val="T53_ACN_lgd1"/>
      <sheetName val="T56_MTBE1"/>
      <sheetName val="Benzene_Pygas1"/>
      <sheetName val="T58_Benzene_Tol_HDA1"/>
      <sheetName val="T61_Reformate_ldr1"/>
      <sheetName val="T62_Reformate_lgd1"/>
      <sheetName val="MX_ldr1"/>
      <sheetName val="T65_MX_lgd1"/>
      <sheetName val="T67_MX_TDP1"/>
      <sheetName val="PX_ldr1"/>
      <sheetName val="T69_PX_lgd1"/>
      <sheetName val="Cyclo_ldr1"/>
      <sheetName val="T72_Cyclo_lgd1"/>
      <sheetName val="Styrene_ldr1"/>
      <sheetName val="T75_Styrene_lgd1"/>
      <sheetName val="PS_ldr1"/>
      <sheetName val="T78_PS_lgd1"/>
      <sheetName val="Cumene_ldr1"/>
      <sheetName val="Phenol_ldr1"/>
      <sheetName val="T82_Cumene_lgd1"/>
      <sheetName val="T83_Phenol_lgd1"/>
      <sheetName val="PTA_ldr1"/>
      <sheetName val="T87_PET_ldr1"/>
      <sheetName val="PET_lgd1"/>
      <sheetName val="HCN_Andrussow1"/>
      <sheetName val="Input_Data2"/>
      <sheetName val="Ethylene_Ldr2"/>
      <sheetName val="T9__Ethylene_ldr_Standard2"/>
      <sheetName val="T10_Ethylene_ldr_NP2"/>
      <sheetName val="T11_Ethylene_ldr_gasoil2"/>
      <sheetName val="T12_Ethylene_lgd_basic2"/>
      <sheetName val="_Ethylene_-_ethane2"/>
      <sheetName val="T13_Naphtha2"/>
      <sheetName val="T14_Butadiene2"/>
      <sheetName val="Propylene_Splitting2"/>
      <sheetName val="T17_Chlorine_ldr_net2"/>
      <sheetName val="T18_Chlorine_ldr_ecu2"/>
      <sheetName val="T19_ECU_ldr_2"/>
      <sheetName val="T20_EDC_ldr2"/>
      <sheetName val="T21_VCM_ldr2"/>
      <sheetName val="T22_Chlorine_lgd_net2"/>
      <sheetName val="T23_Chlorine_lgd_ecu2"/>
      <sheetName val="T24_ECU_lgd2"/>
      <sheetName val="T25_EDC_lgd2"/>
      <sheetName val="T26_VCM_lgd2"/>
      <sheetName val="T29_PVC_ldr2"/>
      <sheetName val="T30_PVC_lgd2"/>
      <sheetName val="LDPE_ldr2"/>
      <sheetName val="T33_LDPE_lgd2"/>
      <sheetName val="LLDPE_ldr2"/>
      <sheetName val="T36_LLDPE_lgd2"/>
      <sheetName val="HDPE_ldr2"/>
      <sheetName val="T39_HDPE_lgd2"/>
      <sheetName val="T41_HDPE_BM_ldr2"/>
      <sheetName val="T42_HDPE_BM_lgd2"/>
      <sheetName val="T44_EO_ldr2"/>
      <sheetName val="MEG_ldr2"/>
      <sheetName val="T46_EO_lgd2"/>
      <sheetName val="T47_EO+EG_lgd2"/>
      <sheetName val="PP_ldr2"/>
      <sheetName val="T50_PP_lgd2"/>
      <sheetName val="T52_ACN_ldr2"/>
      <sheetName val="T53_ACN_lgd2"/>
      <sheetName val="T56_MTBE2"/>
      <sheetName val="Benzene_Pygas2"/>
      <sheetName val="T58_Benzene_Tol_HDA2"/>
      <sheetName val="T61_Reformate_ldr2"/>
      <sheetName val="T62_Reformate_lgd2"/>
      <sheetName val="MX_ldr2"/>
      <sheetName val="T65_MX_lgd2"/>
      <sheetName val="T67_MX_TDP2"/>
      <sheetName val="PX_ldr2"/>
      <sheetName val="T69_PX_lgd2"/>
      <sheetName val="Cyclo_ldr2"/>
      <sheetName val="T72_Cyclo_lgd2"/>
      <sheetName val="Styrene_ldr2"/>
      <sheetName val="T75_Styrene_lgd2"/>
      <sheetName val="PS_ldr2"/>
      <sheetName val="T78_PS_lgd2"/>
      <sheetName val="Cumene_ldr2"/>
      <sheetName val="Phenol_ldr2"/>
      <sheetName val="T82_Cumene_lgd2"/>
      <sheetName val="T83_Phenol_lgd2"/>
      <sheetName val="PTA_ldr2"/>
      <sheetName val="T87_PET_ldr2"/>
      <sheetName val="PET_lgd2"/>
      <sheetName val="HCN_Andrussow2"/>
      <sheetName val="Input_Data3"/>
      <sheetName val="Ethylene_Ldr3"/>
      <sheetName val="T9__Ethylene_ldr_Standard3"/>
      <sheetName val="T10_Ethylene_ldr_NP3"/>
      <sheetName val="T11_Ethylene_ldr_gasoil3"/>
      <sheetName val="T12_Ethylene_lgd_basic3"/>
      <sheetName val="_Ethylene_-_ethane3"/>
      <sheetName val="T13_Naphtha3"/>
      <sheetName val="T14_Butadiene3"/>
      <sheetName val="Propylene_Splitting3"/>
      <sheetName val="T17_Chlorine_ldr_net3"/>
      <sheetName val="T18_Chlorine_ldr_ecu3"/>
      <sheetName val="T19_ECU_ldr_3"/>
      <sheetName val="T20_EDC_ldr3"/>
      <sheetName val="T21_VCM_ldr3"/>
      <sheetName val="T22_Chlorine_lgd_net3"/>
      <sheetName val="T23_Chlorine_lgd_ecu3"/>
      <sheetName val="T24_ECU_lgd3"/>
      <sheetName val="T25_EDC_lgd3"/>
      <sheetName val="T26_VCM_lgd3"/>
      <sheetName val="T29_PVC_ldr3"/>
      <sheetName val="T30_PVC_lgd3"/>
      <sheetName val="LDPE_ldr3"/>
      <sheetName val="T33_LDPE_lgd3"/>
      <sheetName val="LLDPE_ldr3"/>
      <sheetName val="T36_LLDPE_lgd3"/>
      <sheetName val="HDPE_ldr3"/>
      <sheetName val="T39_HDPE_lgd3"/>
      <sheetName val="T41_HDPE_BM_ldr3"/>
      <sheetName val="T42_HDPE_BM_lgd3"/>
      <sheetName val="T44_EO_ldr3"/>
      <sheetName val="MEG_ldr3"/>
      <sheetName val="T46_EO_lgd3"/>
      <sheetName val="T47_EO+EG_lgd3"/>
      <sheetName val="PP_ldr3"/>
      <sheetName val="T50_PP_lgd3"/>
      <sheetName val="T52_ACN_ldr3"/>
      <sheetName val="T53_ACN_lgd3"/>
      <sheetName val="T56_MTBE3"/>
      <sheetName val="Benzene_Pygas3"/>
      <sheetName val="T58_Benzene_Tol_HDA3"/>
      <sheetName val="T61_Reformate_ldr3"/>
      <sheetName val="T62_Reformate_lgd3"/>
      <sheetName val="MX_ldr3"/>
      <sheetName val="T65_MX_lgd3"/>
      <sheetName val="T67_MX_TDP3"/>
      <sheetName val="PX_ldr3"/>
      <sheetName val="T69_PX_lgd3"/>
      <sheetName val="Cyclo_ldr3"/>
      <sheetName val="T72_Cyclo_lgd3"/>
      <sheetName val="Styrene_ldr3"/>
      <sheetName val="T75_Styrene_lgd3"/>
      <sheetName val="PS_ldr3"/>
      <sheetName val="T78_PS_lgd3"/>
      <sheetName val="Cumene_ldr3"/>
      <sheetName val="Phenol_ldr3"/>
      <sheetName val="T82_Cumene_lgd3"/>
      <sheetName val="T83_Phenol_lgd3"/>
      <sheetName val="PTA_ldr3"/>
      <sheetName val="T87_PET_ldr3"/>
      <sheetName val="PET_lgd3"/>
      <sheetName val="HCN_Andrussow3"/>
      <sheetName val="Input_Data4"/>
      <sheetName val="Ethylene_Ldr4"/>
      <sheetName val="T9__Ethylene_ldr_Standard4"/>
      <sheetName val="T10_Ethylene_ldr_NP4"/>
      <sheetName val="T11_Ethylene_ldr_gasoil4"/>
      <sheetName val="T12_Ethylene_lgd_basic4"/>
      <sheetName val="_Ethylene_-_ethane4"/>
      <sheetName val="T13_Naphtha4"/>
      <sheetName val="T14_Butadiene4"/>
      <sheetName val="Propylene_Splitting4"/>
      <sheetName val="T17_Chlorine_ldr_net4"/>
      <sheetName val="T18_Chlorine_ldr_ecu4"/>
      <sheetName val="T19_ECU_ldr_4"/>
      <sheetName val="T20_EDC_ldr4"/>
      <sheetName val="T21_VCM_ldr4"/>
      <sheetName val="T22_Chlorine_lgd_net4"/>
      <sheetName val="T23_Chlorine_lgd_ecu4"/>
      <sheetName val="T24_ECU_lgd4"/>
      <sheetName val="T25_EDC_lgd4"/>
      <sheetName val="T26_VCM_lgd4"/>
      <sheetName val="T29_PVC_ldr4"/>
      <sheetName val="T30_PVC_lgd4"/>
      <sheetName val="LDPE_ldr4"/>
      <sheetName val="T33_LDPE_lgd4"/>
      <sheetName val="LLDPE_ldr4"/>
      <sheetName val="T36_LLDPE_lgd4"/>
      <sheetName val="HDPE_ldr4"/>
      <sheetName val="T39_HDPE_lgd4"/>
      <sheetName val="T41_HDPE_BM_ldr4"/>
      <sheetName val="T42_HDPE_BM_lgd4"/>
      <sheetName val="T44_EO_ldr4"/>
      <sheetName val="MEG_ldr4"/>
      <sheetName val="T46_EO_lgd4"/>
      <sheetName val="T47_EO+EG_lgd4"/>
      <sheetName val="PP_ldr4"/>
      <sheetName val="T50_PP_lgd4"/>
      <sheetName val="T52_ACN_ldr4"/>
      <sheetName val="T53_ACN_lgd4"/>
      <sheetName val="T56_MTBE4"/>
      <sheetName val="Benzene_Pygas4"/>
      <sheetName val="T58_Benzene_Tol_HDA4"/>
      <sheetName val="T61_Reformate_ldr4"/>
      <sheetName val="T62_Reformate_lgd4"/>
      <sheetName val="MX_ldr4"/>
      <sheetName val="T65_MX_lgd4"/>
      <sheetName val="T67_MX_TDP4"/>
      <sheetName val="PX_ldr4"/>
      <sheetName val="T69_PX_lgd4"/>
      <sheetName val="Cyclo_ldr4"/>
      <sheetName val="T72_Cyclo_lgd4"/>
      <sheetName val="Styrene_ldr4"/>
      <sheetName val="T75_Styrene_lgd4"/>
      <sheetName val="PS_ldr4"/>
      <sheetName val="T78_PS_lgd4"/>
      <sheetName val="Cumene_ldr4"/>
      <sheetName val="Phenol_ldr4"/>
      <sheetName val="T82_Cumene_lgd4"/>
      <sheetName val="T83_Phenol_lgd4"/>
      <sheetName val="PTA_ldr4"/>
      <sheetName val="T87_PET_ldr4"/>
      <sheetName val="PET_lgd4"/>
      <sheetName val="HCN_Andrussow4"/>
      <sheetName val="Input_Data5"/>
      <sheetName val="Ethylene_Ldr5"/>
      <sheetName val="T9__Ethylene_ldr_Standard5"/>
      <sheetName val="T10_Ethylene_ldr_NP5"/>
      <sheetName val="T11_Ethylene_ldr_gasoil5"/>
      <sheetName val="T12_Ethylene_lgd_basic5"/>
      <sheetName val="_Ethylene_-_ethane5"/>
      <sheetName val="T13_Naphtha5"/>
      <sheetName val="T14_Butadiene5"/>
      <sheetName val="Propylene_Splitting5"/>
      <sheetName val="T17_Chlorine_ldr_net5"/>
      <sheetName val="T18_Chlorine_ldr_ecu5"/>
      <sheetName val="T19_ECU_ldr_5"/>
      <sheetName val="T20_EDC_ldr5"/>
      <sheetName val="T21_VCM_ldr5"/>
      <sheetName val="T22_Chlorine_lgd_net5"/>
      <sheetName val="T23_Chlorine_lgd_ecu5"/>
      <sheetName val="T24_ECU_lgd5"/>
      <sheetName val="T25_EDC_lgd5"/>
      <sheetName val="T26_VCM_lgd5"/>
      <sheetName val="T29_PVC_ldr5"/>
      <sheetName val="T30_PVC_lgd5"/>
      <sheetName val="LDPE_ldr5"/>
      <sheetName val="T33_LDPE_lgd5"/>
      <sheetName val="LLDPE_ldr5"/>
      <sheetName val="T36_LLDPE_lgd5"/>
      <sheetName val="HDPE_ldr5"/>
      <sheetName val="T39_HDPE_lgd5"/>
      <sheetName val="T41_HDPE_BM_ldr5"/>
      <sheetName val="T42_HDPE_BM_lgd5"/>
      <sheetName val="T44_EO_ldr5"/>
      <sheetName val="MEG_ldr5"/>
      <sheetName val="T46_EO_lgd5"/>
      <sheetName val="T47_EO+EG_lgd5"/>
      <sheetName val="PP_ldr5"/>
      <sheetName val="T50_PP_lgd5"/>
      <sheetName val="T52_ACN_ldr5"/>
      <sheetName val="T53_ACN_lgd5"/>
      <sheetName val="T56_MTBE5"/>
      <sheetName val="Benzene_Pygas5"/>
      <sheetName val="T58_Benzene_Tol_HDA5"/>
      <sheetName val="T61_Reformate_ldr5"/>
      <sheetName val="T62_Reformate_lgd5"/>
      <sheetName val="MX_ldr5"/>
      <sheetName val="T65_MX_lgd5"/>
      <sheetName val="T67_MX_TDP5"/>
      <sheetName val="PX_ldr5"/>
      <sheetName val="T69_PX_lgd5"/>
      <sheetName val="Cyclo_ldr5"/>
      <sheetName val="T72_Cyclo_lgd5"/>
      <sheetName val="Styrene_ldr5"/>
      <sheetName val="T75_Styrene_lgd5"/>
      <sheetName val="PS_ldr5"/>
      <sheetName val="T78_PS_lgd5"/>
      <sheetName val="Cumene_ldr5"/>
      <sheetName val="Phenol_ldr5"/>
      <sheetName val="T82_Cumene_lgd5"/>
      <sheetName val="T83_Phenol_lgd5"/>
      <sheetName val="PTA_ldr5"/>
      <sheetName val="T87_PET_ldr5"/>
      <sheetName val="PET_lgd5"/>
      <sheetName val="HCN_Andrussow5"/>
      <sheetName val="Input_Data8"/>
      <sheetName val="Ethylene_Ldr8"/>
      <sheetName val="T9__Ethylene_ldr_Standard8"/>
      <sheetName val="T10_Ethylene_ldr_NP8"/>
      <sheetName val="T11_Ethylene_ldr_gasoil8"/>
      <sheetName val="T12_Ethylene_lgd_basic8"/>
      <sheetName val="_Ethylene_-_ethane8"/>
      <sheetName val="T13_Naphtha8"/>
      <sheetName val="T14_Butadiene8"/>
      <sheetName val="Propylene_Splitting8"/>
      <sheetName val="T17_Chlorine_ldr_net8"/>
      <sheetName val="T18_Chlorine_ldr_ecu8"/>
      <sheetName val="T19_ECU_ldr_8"/>
      <sheetName val="T20_EDC_ldr8"/>
      <sheetName val="T21_VCM_ldr8"/>
      <sheetName val="T22_Chlorine_lgd_net8"/>
      <sheetName val="T23_Chlorine_lgd_ecu8"/>
      <sheetName val="T24_ECU_lgd8"/>
      <sheetName val="T25_EDC_lgd8"/>
      <sheetName val="T26_VCM_lgd8"/>
      <sheetName val="T29_PVC_ldr8"/>
      <sheetName val="T30_PVC_lgd8"/>
      <sheetName val="LDPE_ldr8"/>
      <sheetName val="T33_LDPE_lgd8"/>
      <sheetName val="LLDPE_ldr8"/>
      <sheetName val="T36_LLDPE_lgd8"/>
      <sheetName val="HDPE_ldr8"/>
      <sheetName val="T39_HDPE_lgd8"/>
      <sheetName val="T41_HDPE_BM_ldr8"/>
      <sheetName val="T42_HDPE_BM_lgd8"/>
      <sheetName val="T44_EO_ldr8"/>
      <sheetName val="MEG_ldr8"/>
      <sheetName val="T46_EO_lgd8"/>
      <sheetName val="T47_EO+EG_lgd8"/>
      <sheetName val="PP_ldr8"/>
      <sheetName val="T50_PP_lgd8"/>
      <sheetName val="T52_ACN_ldr8"/>
      <sheetName val="T53_ACN_lgd8"/>
      <sheetName val="T56_MTBE8"/>
      <sheetName val="Benzene_Pygas8"/>
      <sheetName val="T58_Benzene_Tol_HDA8"/>
      <sheetName val="T61_Reformate_ldr8"/>
      <sheetName val="T62_Reformate_lgd8"/>
      <sheetName val="MX_ldr8"/>
      <sheetName val="T65_MX_lgd8"/>
      <sheetName val="T67_MX_TDP8"/>
      <sheetName val="PX_ldr8"/>
      <sheetName val="T69_PX_lgd8"/>
      <sheetName val="Cyclo_ldr8"/>
      <sheetName val="T72_Cyclo_lgd8"/>
      <sheetName val="Styrene_ldr8"/>
      <sheetName val="T75_Styrene_lgd8"/>
      <sheetName val="PS_ldr8"/>
      <sheetName val="T78_PS_lgd8"/>
      <sheetName val="Cumene_ldr8"/>
      <sheetName val="Phenol_ldr8"/>
    </sheetNames>
    <sheetDataSet>
      <sheetData sheetId="0">
        <row r="4">
          <cell r="N4">
            <v>0.51</v>
          </cell>
        </row>
      </sheetData>
      <sheetData sheetId="2">
        <row r="21">
          <cell r="D21">
            <v>46.03935</v>
          </cell>
        </row>
        <row r="22">
          <cell r="D22">
            <v>25.35302</v>
          </cell>
        </row>
        <row r="23">
          <cell r="D23">
            <v>116.7243</v>
          </cell>
        </row>
      </sheetData>
      <sheetData sheetId="3">
        <row r="24">
          <cell r="D24">
            <v>12.68792</v>
          </cell>
        </row>
      </sheetData>
      <sheetData sheetId="12">
        <row r="23">
          <cell r="D23">
            <v>11.02206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F0"/>
  </sheetPr>
  <dimension ref="A1:E273"/>
  <sheetViews>
    <sheetView showGridLines="0" tabSelected="1" view="pageBreakPreview" zoomScale="110" zoomScaleSheetLayoutView="110" workbookViewId="0" topLeftCell="A13">
      <selection activeCell="B196" sqref="B196"/>
    </sheetView>
  </sheetViews>
  <sheetFormatPr defaultColWidth="9.140625" defaultRowHeight="12.75"/>
  <cols>
    <col min="1" max="1" width="9.140625" style="2" customWidth="1"/>
    <col min="2" max="2" width="83.00390625" style="2" bestFit="1" customWidth="1"/>
    <col min="3" max="3" width="4.421875" style="2" customWidth="1"/>
    <col min="4" max="4" width="14.00390625" style="2" customWidth="1"/>
    <col min="5" max="5" width="15.140625" style="2" customWidth="1"/>
  </cols>
  <sheetData>
    <row r="1" ht="12.75">
      <c r="B1" s="1"/>
    </row>
    <row r="2" spans="2:5" ht="12.75">
      <c r="B2" s="158" t="s">
        <v>250</v>
      </c>
      <c r="E2" s="3"/>
    </row>
    <row r="3" ht="12.75">
      <c r="E3" s="3"/>
    </row>
    <row r="4" spans="2:5" ht="12.75">
      <c r="B4" s="161" t="s">
        <v>251</v>
      </c>
      <c r="E4" s="3"/>
    </row>
    <row r="5" spans="2:5" ht="12.75">
      <c r="B5" s="161" t="s">
        <v>252</v>
      </c>
      <c r="E5" s="3"/>
    </row>
    <row r="6" spans="2:5" ht="12.75">
      <c r="B6" s="161" t="s">
        <v>253</v>
      </c>
      <c r="E6" s="3"/>
    </row>
    <row r="7" spans="2:5" ht="12.75">
      <c r="B7" s="178" t="s">
        <v>254</v>
      </c>
      <c r="E7" s="3"/>
    </row>
    <row r="8" ht="12.75">
      <c r="E8" s="3"/>
    </row>
    <row r="9" spans="2:5" ht="12.75">
      <c r="B9"/>
      <c r="C9"/>
      <c r="D9"/>
      <c r="E9"/>
    </row>
    <row r="10" spans="2:5" ht="12.75">
      <c r="B10"/>
      <c r="C10"/>
      <c r="D10"/>
      <c r="E10"/>
    </row>
    <row r="11" spans="2:5" ht="12.75">
      <c r="B11" s="197" t="s">
        <v>255</v>
      </c>
      <c r="C11" s="197"/>
      <c r="D11" s="197"/>
      <c r="E11" s="197"/>
    </row>
    <row r="12" spans="2:5" ht="12.75">
      <c r="B12" s="197" t="s">
        <v>256</v>
      </c>
      <c r="C12" s="197"/>
      <c r="D12" s="197"/>
      <c r="E12" s="197"/>
    </row>
    <row r="13" spans="2:5" ht="12.75">
      <c r="B13" s="2" t="s">
        <v>0</v>
      </c>
      <c r="E13" s="3"/>
    </row>
    <row r="14" spans="2:5" ht="15.75">
      <c r="B14" s="198" t="s">
        <v>257</v>
      </c>
      <c r="C14" s="198"/>
      <c r="D14" s="198"/>
      <c r="E14" s="198"/>
    </row>
    <row r="15" ht="12.75">
      <c r="E15" s="3"/>
    </row>
    <row r="16" spans="2:5" ht="12.75">
      <c r="B16" s="1"/>
      <c r="E16" s="3"/>
    </row>
    <row r="17" spans="1:5" ht="12.75">
      <c r="A17" s="4"/>
      <c r="B17" s="199" t="s">
        <v>258</v>
      </c>
      <c r="C17" s="201" t="s">
        <v>259</v>
      </c>
      <c r="D17" s="203" t="s">
        <v>260</v>
      </c>
      <c r="E17" s="204"/>
    </row>
    <row r="18" spans="1:5" ht="13.5" thickBot="1">
      <c r="A18" s="4"/>
      <c r="B18" s="200"/>
      <c r="C18" s="202"/>
      <c r="D18" s="168">
        <v>44197</v>
      </c>
      <c r="E18" s="168">
        <v>44561</v>
      </c>
    </row>
    <row r="19" spans="2:5" ht="13.5" thickTop="1">
      <c r="B19" s="141"/>
      <c r="C19" s="141"/>
      <c r="D19" s="141"/>
      <c r="E19" s="141"/>
    </row>
    <row r="20" spans="2:5" ht="12.75">
      <c r="B20" s="162" t="s">
        <v>261</v>
      </c>
      <c r="C20" s="163"/>
      <c r="D20" s="142"/>
      <c r="E20" s="142"/>
    </row>
    <row r="21" spans="2:5" ht="15">
      <c r="B21" s="164" t="s">
        <v>262</v>
      </c>
      <c r="C21" s="163" t="s">
        <v>5</v>
      </c>
      <c r="D21" s="143">
        <v>1212715</v>
      </c>
      <c r="E21" s="143">
        <v>979865.4500000002</v>
      </c>
    </row>
    <row r="22" spans="2:5" ht="15">
      <c r="B22" s="164" t="s">
        <v>263</v>
      </c>
      <c r="C22" s="163" t="s">
        <v>6</v>
      </c>
      <c r="D22" s="148">
        <v>838853357</v>
      </c>
      <c r="E22" s="143">
        <v>879161948.5274999</v>
      </c>
    </row>
    <row r="23" spans="2:5" ht="15">
      <c r="B23" s="164" t="s">
        <v>264</v>
      </c>
      <c r="C23" s="163" t="s">
        <v>7</v>
      </c>
      <c r="D23" s="143">
        <v>56067874</v>
      </c>
      <c r="E23" s="143">
        <v>55046197.138454</v>
      </c>
    </row>
    <row r="24" spans="2:5" ht="15">
      <c r="B24" s="165" t="s">
        <v>265</v>
      </c>
      <c r="C24" s="166" t="s">
        <v>8</v>
      </c>
      <c r="D24" s="148">
        <v>896133946</v>
      </c>
      <c r="E24" s="148">
        <v>935188011.1159539</v>
      </c>
    </row>
    <row r="25" spans="2:5" ht="15">
      <c r="B25" s="162" t="s">
        <v>270</v>
      </c>
      <c r="C25" s="163"/>
      <c r="D25" s="143"/>
      <c r="E25" s="143"/>
    </row>
    <row r="26" spans="2:5" ht="15">
      <c r="B26" s="164" t="s">
        <v>271</v>
      </c>
      <c r="C26" s="163" t="s">
        <v>9</v>
      </c>
      <c r="D26" s="148">
        <v>103163162</v>
      </c>
      <c r="E26" s="143">
        <v>200266153.00649998</v>
      </c>
    </row>
    <row r="27" spans="2:5" ht="15">
      <c r="B27" s="164" t="s">
        <v>272</v>
      </c>
      <c r="C27" s="163" t="s">
        <v>10</v>
      </c>
      <c r="D27" s="148">
        <v>172332368</v>
      </c>
      <c r="E27" s="143">
        <v>248732905.85854596</v>
      </c>
    </row>
    <row r="28" spans="2:5" ht="15">
      <c r="B28" s="164" t="s">
        <v>273</v>
      </c>
      <c r="C28" s="163" t="s">
        <v>11</v>
      </c>
      <c r="D28" s="145">
        <v>0</v>
      </c>
      <c r="E28" s="143">
        <v>0</v>
      </c>
    </row>
    <row r="29" spans="2:5" ht="15">
      <c r="B29" s="164" t="s">
        <v>274</v>
      </c>
      <c r="C29" s="163" t="s">
        <v>12</v>
      </c>
      <c r="D29" s="145">
        <v>40785955</v>
      </c>
      <c r="E29" s="143">
        <v>147994839.00200003</v>
      </c>
    </row>
    <row r="30" spans="2:5" ht="15">
      <c r="B30" s="169" t="s">
        <v>275</v>
      </c>
      <c r="C30" s="170" t="s">
        <v>13</v>
      </c>
      <c r="D30" s="144">
        <v>316281485</v>
      </c>
      <c r="E30" s="144">
        <v>596993897.3570459</v>
      </c>
    </row>
    <row r="31" spans="2:5" ht="15">
      <c r="B31" s="164" t="s">
        <v>276</v>
      </c>
      <c r="C31" s="163" t="s">
        <v>14</v>
      </c>
      <c r="D31" s="143">
        <v>16328518</v>
      </c>
      <c r="E31" s="143">
        <v>24193604.539999995</v>
      </c>
    </row>
    <row r="32" spans="2:5" ht="15">
      <c r="B32" s="167" t="s">
        <v>277</v>
      </c>
      <c r="C32" s="163" t="s">
        <v>15</v>
      </c>
      <c r="D32" s="143">
        <v>10913693</v>
      </c>
      <c r="E32" s="143">
        <v>19490115.39555383</v>
      </c>
    </row>
    <row r="33" spans="2:5" ht="15">
      <c r="B33" s="167" t="s">
        <v>278</v>
      </c>
      <c r="C33" s="163" t="s">
        <v>16</v>
      </c>
      <c r="D33" s="143">
        <v>5414825</v>
      </c>
      <c r="E33" s="145">
        <v>4703489.144446165</v>
      </c>
    </row>
    <row r="34" spans="2:5" ht="38.25">
      <c r="B34" s="165" t="s">
        <v>279</v>
      </c>
      <c r="C34" s="163" t="s">
        <v>17</v>
      </c>
      <c r="D34" s="145">
        <v>232160839.49772626</v>
      </c>
      <c r="E34" s="145">
        <v>329513298.0618788</v>
      </c>
    </row>
    <row r="35" spans="2:5" ht="25.5">
      <c r="B35" s="171" t="s">
        <v>280</v>
      </c>
      <c r="C35" s="170" t="s">
        <v>18</v>
      </c>
      <c r="D35" s="144">
        <v>77857805.50227374</v>
      </c>
      <c r="E35" s="144">
        <v>273285119.5107209</v>
      </c>
    </row>
    <row r="36" spans="2:5" ht="25.5">
      <c r="B36" s="171" t="s">
        <v>281</v>
      </c>
      <c r="C36" s="170" t="s">
        <v>19</v>
      </c>
      <c r="D36" s="144">
        <v>979406576.5022738</v>
      </c>
      <c r="E36" s="144">
        <v>1213176619.771121</v>
      </c>
    </row>
    <row r="37" spans="2:5" ht="51">
      <c r="B37" s="164" t="s">
        <v>282</v>
      </c>
      <c r="C37" s="163" t="s">
        <v>20</v>
      </c>
      <c r="D37" s="148">
        <v>561525824.5022738</v>
      </c>
      <c r="E37" s="145">
        <v>293224717.8081212</v>
      </c>
    </row>
    <row r="38" spans="2:5" ht="15">
      <c r="B38" s="164" t="s">
        <v>283</v>
      </c>
      <c r="C38" s="163" t="s">
        <v>21</v>
      </c>
      <c r="D38" s="143">
        <v>17895094</v>
      </c>
      <c r="E38" s="143">
        <v>48401741.03</v>
      </c>
    </row>
    <row r="39" spans="2:5" ht="15">
      <c r="B39" s="164" t="s">
        <v>284</v>
      </c>
      <c r="C39" s="163" t="s">
        <v>22</v>
      </c>
      <c r="D39" s="143">
        <v>42929327</v>
      </c>
      <c r="E39" s="143">
        <v>37279000.17999999</v>
      </c>
    </row>
    <row r="40" spans="2:5" ht="15">
      <c r="B40" s="167" t="s">
        <v>285</v>
      </c>
      <c r="C40" s="163" t="s">
        <v>23</v>
      </c>
      <c r="D40" s="145">
        <v>19196796</v>
      </c>
      <c r="E40" s="145">
        <v>17992073.999999996</v>
      </c>
    </row>
    <row r="41" spans="2:5" ht="15">
      <c r="B41" s="172" t="s">
        <v>286</v>
      </c>
      <c r="C41" s="163" t="s">
        <v>24</v>
      </c>
      <c r="D41" s="145">
        <v>2156262</v>
      </c>
      <c r="E41" s="143">
        <v>3110928.9999999963</v>
      </c>
    </row>
    <row r="42" spans="2:5" ht="15">
      <c r="B42" s="172" t="s">
        <v>278</v>
      </c>
      <c r="C42" s="163" t="s">
        <v>25</v>
      </c>
      <c r="D42" s="145">
        <v>17040534</v>
      </c>
      <c r="E42" s="145">
        <v>14881145</v>
      </c>
    </row>
    <row r="43" spans="2:5" ht="15">
      <c r="B43" s="167" t="s">
        <v>287</v>
      </c>
      <c r="C43" s="163" t="s">
        <v>26</v>
      </c>
      <c r="D43" s="145">
        <v>23732531</v>
      </c>
      <c r="E43" s="145">
        <v>19286926.18</v>
      </c>
    </row>
    <row r="44" spans="1:5" ht="15">
      <c r="A44" s="1"/>
      <c r="B44" s="172" t="s">
        <v>286</v>
      </c>
      <c r="C44" s="163" t="s">
        <v>27</v>
      </c>
      <c r="D44" s="147">
        <v>15020271</v>
      </c>
      <c r="E44" s="143">
        <v>10574666.18</v>
      </c>
    </row>
    <row r="45" spans="2:5" ht="15">
      <c r="B45" s="172" t="s">
        <v>278</v>
      </c>
      <c r="C45" s="163" t="s">
        <v>28</v>
      </c>
      <c r="D45" s="147">
        <v>8712260</v>
      </c>
      <c r="E45" s="146">
        <v>8712260</v>
      </c>
    </row>
    <row r="46" spans="2:5" ht="25.5">
      <c r="B46" s="173" t="s">
        <v>288</v>
      </c>
      <c r="C46" s="163" t="s">
        <v>29</v>
      </c>
      <c r="D46" s="147">
        <v>0</v>
      </c>
      <c r="E46" s="147">
        <v>0</v>
      </c>
    </row>
    <row r="47" spans="2:5" ht="15">
      <c r="B47" s="172" t="str">
        <f>B41</f>
        <v>Amounts to be resumed in a period of up to one year</v>
      </c>
      <c r="C47" s="163" t="s">
        <v>30</v>
      </c>
      <c r="D47" s="147">
        <v>0</v>
      </c>
      <c r="E47" s="147">
        <v>0</v>
      </c>
    </row>
    <row r="48" spans="2:5" ht="15">
      <c r="B48" s="172" t="str">
        <f>B42</f>
        <v>Amounts to be resumed in a period of more than one year</v>
      </c>
      <c r="C48" s="163" t="s">
        <v>31</v>
      </c>
      <c r="D48" s="147">
        <v>0</v>
      </c>
      <c r="E48" s="147">
        <v>0</v>
      </c>
    </row>
    <row r="49" spans="2:5" ht="15">
      <c r="B49" s="173" t="s">
        <v>289</v>
      </c>
      <c r="C49" s="163" t="s">
        <v>32</v>
      </c>
      <c r="D49" s="147">
        <v>0</v>
      </c>
      <c r="E49" s="147">
        <v>0</v>
      </c>
    </row>
    <row r="50" spans="2:5" ht="15">
      <c r="B50" s="162" t="s">
        <v>290</v>
      </c>
      <c r="C50" s="174"/>
      <c r="D50" s="143"/>
      <c r="E50" s="143"/>
    </row>
    <row r="51" spans="2:5" ht="15">
      <c r="B51" s="171" t="s">
        <v>291</v>
      </c>
      <c r="C51" s="170" t="s">
        <v>33</v>
      </c>
      <c r="D51" s="144">
        <v>296504061</v>
      </c>
      <c r="E51" s="144">
        <v>304907851</v>
      </c>
    </row>
    <row r="52" spans="2:5" ht="15">
      <c r="B52" s="175" t="s">
        <v>292</v>
      </c>
      <c r="C52" s="163" t="s">
        <v>34</v>
      </c>
      <c r="D52" s="143">
        <v>296504061</v>
      </c>
      <c r="E52" s="143">
        <v>304907851</v>
      </c>
    </row>
    <row r="53" spans="2:5" ht="15">
      <c r="B53" s="175" t="s">
        <v>293</v>
      </c>
      <c r="C53" s="163" t="s">
        <v>35</v>
      </c>
      <c r="D53" s="143">
        <v>0</v>
      </c>
      <c r="E53" s="143">
        <v>0</v>
      </c>
    </row>
    <row r="54" spans="2:5" ht="15">
      <c r="B54" s="175" t="s">
        <v>294</v>
      </c>
      <c r="C54" s="163" t="s">
        <v>36</v>
      </c>
      <c r="D54" s="143">
        <v>0</v>
      </c>
      <c r="E54" s="143">
        <v>0</v>
      </c>
    </row>
    <row r="55" spans="2:5" ht="15">
      <c r="B55" s="175" t="s">
        <v>295</v>
      </c>
      <c r="C55" s="163" t="s">
        <v>37</v>
      </c>
      <c r="D55" s="143">
        <v>0</v>
      </c>
      <c r="E55" s="143">
        <v>0</v>
      </c>
    </row>
    <row r="56" spans="2:5" ht="15">
      <c r="B56" s="167" t="s">
        <v>296</v>
      </c>
      <c r="C56" s="163" t="s">
        <v>38</v>
      </c>
      <c r="D56" s="143">
        <v>0</v>
      </c>
      <c r="E56" s="143">
        <v>0</v>
      </c>
    </row>
    <row r="57" spans="2:5" ht="15">
      <c r="B57" s="164" t="s">
        <v>297</v>
      </c>
      <c r="C57" s="163" t="s">
        <v>39</v>
      </c>
      <c r="D57" s="143">
        <v>844028</v>
      </c>
      <c r="E57" s="143">
        <v>4669564.67</v>
      </c>
    </row>
    <row r="58" spans="2:5" ht="15">
      <c r="B58" s="164" t="s">
        <v>298</v>
      </c>
      <c r="C58" s="163" t="s">
        <v>41</v>
      </c>
      <c r="D58" s="143">
        <v>44247547</v>
      </c>
      <c r="E58" s="143">
        <v>44247547.2175</v>
      </c>
    </row>
    <row r="59" spans="2:5" ht="15">
      <c r="B59" s="162" t="s">
        <v>299</v>
      </c>
      <c r="C59" s="163" t="s">
        <v>42</v>
      </c>
      <c r="D59" s="143">
        <v>66353124</v>
      </c>
      <c r="E59" s="143">
        <v>97974391.39</v>
      </c>
    </row>
    <row r="60" spans="2:5" ht="15">
      <c r="B60" s="175" t="s">
        <v>300</v>
      </c>
      <c r="C60" s="163" t="s">
        <v>43</v>
      </c>
      <c r="D60" s="143">
        <v>0</v>
      </c>
      <c r="E60" s="143">
        <v>116633</v>
      </c>
    </row>
    <row r="61" spans="2:5" ht="15">
      <c r="B61" s="175" t="s">
        <v>301</v>
      </c>
      <c r="C61" s="163" t="s">
        <v>44</v>
      </c>
      <c r="D61" s="143">
        <v>0</v>
      </c>
      <c r="E61" s="143">
        <v>0</v>
      </c>
    </row>
    <row r="62" spans="2:5" ht="15">
      <c r="B62" s="175" t="s">
        <v>302</v>
      </c>
      <c r="C62" s="163" t="s">
        <v>45</v>
      </c>
      <c r="D62" s="143">
        <v>0</v>
      </c>
      <c r="E62" s="143">
        <v>25821.26</v>
      </c>
    </row>
    <row r="63" spans="2:5" ht="24" customHeight="1">
      <c r="B63" s="164" t="s">
        <v>303</v>
      </c>
      <c r="C63" s="163" t="s">
        <v>46</v>
      </c>
      <c r="D63" s="143">
        <v>0</v>
      </c>
      <c r="E63" s="143">
        <v>0</v>
      </c>
    </row>
    <row r="64" spans="2:5" ht="25.5">
      <c r="B64" s="167" t="s">
        <v>304</v>
      </c>
      <c r="C64" s="163" t="s">
        <v>47</v>
      </c>
      <c r="D64" s="143">
        <v>105423218</v>
      </c>
      <c r="E64" s="143">
        <v>36177455.510000005</v>
      </c>
    </row>
    <row r="65" spans="2:5" ht="24">
      <c r="B65" s="176" t="s">
        <v>305</v>
      </c>
      <c r="C65" s="163"/>
      <c r="D65" s="148"/>
      <c r="E65" s="148"/>
    </row>
    <row r="66" spans="2:5" ht="25.5">
      <c r="B66" s="167" t="s">
        <v>306</v>
      </c>
      <c r="C66" s="163" t="s">
        <v>48</v>
      </c>
      <c r="D66" s="148">
        <v>95137590</v>
      </c>
      <c r="E66" s="143">
        <v>464098578.93549997</v>
      </c>
    </row>
    <row r="67" spans="2:5" ht="25.5">
      <c r="B67" s="167" t="s">
        <v>307</v>
      </c>
      <c r="C67" s="163" t="s">
        <v>49</v>
      </c>
      <c r="D67" s="143">
        <v>0</v>
      </c>
      <c r="E67" s="143">
        <v>0</v>
      </c>
    </row>
    <row r="68" spans="2:5" ht="15">
      <c r="B68" s="175" t="s">
        <v>308</v>
      </c>
      <c r="C68" s="163" t="s">
        <v>50</v>
      </c>
      <c r="D68" s="143">
        <v>23430268</v>
      </c>
      <c r="E68" s="143">
        <v>31621267</v>
      </c>
    </row>
    <row r="69" spans="2:5" ht="25.5">
      <c r="B69" s="171" t="s">
        <v>312</v>
      </c>
      <c r="C69" s="170" t="s">
        <v>51</v>
      </c>
      <c r="D69" s="144">
        <v>374232864</v>
      </c>
      <c r="E69" s="144">
        <v>847956756.4430001</v>
      </c>
    </row>
    <row r="70" spans="2:5" ht="15">
      <c r="B70" s="175" t="s">
        <v>309</v>
      </c>
      <c r="C70" s="163" t="s">
        <v>52</v>
      </c>
      <c r="D70" s="143"/>
      <c r="E70" s="143"/>
    </row>
    <row r="71" spans="2:5" ht="15">
      <c r="B71" s="175" t="s">
        <v>310</v>
      </c>
      <c r="C71" s="163" t="s">
        <v>53</v>
      </c>
      <c r="D71" s="143"/>
      <c r="E71" s="143"/>
    </row>
    <row r="72" spans="2:5" ht="15">
      <c r="B72" s="177" t="s">
        <v>311</v>
      </c>
      <c r="C72" s="170" t="s">
        <v>54</v>
      </c>
      <c r="D72" s="144">
        <v>374232864</v>
      </c>
      <c r="E72" s="144">
        <v>847956756.4430001</v>
      </c>
    </row>
    <row r="73" spans="2:5" ht="12.75">
      <c r="B73" s="5"/>
      <c r="C73" s="6"/>
      <c r="D73" s="7"/>
      <c r="E73" s="7"/>
    </row>
    <row r="74" spans="2:5" ht="12.75">
      <c r="B74" s="9"/>
      <c r="C74" s="6"/>
      <c r="D74" s="7"/>
      <c r="E74" s="7"/>
    </row>
    <row r="75" spans="2:5" ht="12.75">
      <c r="B75" s="9"/>
      <c r="C75" s="6"/>
      <c r="D75" s="7"/>
      <c r="E75" s="7"/>
    </row>
    <row r="76" spans="2:5" ht="15">
      <c r="B76" s="205"/>
      <c r="C76" s="205"/>
      <c r="D76" s="205"/>
      <c r="E76" s="205"/>
    </row>
    <row r="77" spans="2:5" ht="15">
      <c r="B77" s="206"/>
      <c r="C77" s="206"/>
      <c r="D77" s="206"/>
      <c r="E77" s="206"/>
    </row>
    <row r="78" spans="2:5" ht="12.75">
      <c r="B78" s="10"/>
      <c r="C78" s="11"/>
      <c r="E78" s="12"/>
    </row>
    <row r="79" spans="2:5" ht="12.75">
      <c r="B79" s="207" t="s">
        <v>313</v>
      </c>
      <c r="C79" s="207"/>
      <c r="D79" s="207"/>
      <c r="E79" s="207"/>
    </row>
    <row r="80" spans="2:5" ht="12.75">
      <c r="B80" s="208" t="s">
        <v>314</v>
      </c>
      <c r="C80" s="208"/>
      <c r="D80" s="208"/>
      <c r="E80" s="208"/>
    </row>
    <row r="81" spans="2:5" ht="12.75">
      <c r="B81" s="18"/>
      <c r="C81" s="18"/>
      <c r="D81" s="18"/>
      <c r="E81" s="18"/>
    </row>
    <row r="82" spans="2:5" ht="12.75">
      <c r="B82" s="20"/>
      <c r="C82" s="15"/>
      <c r="D82" s="18"/>
      <c r="E82" s="18" t="s">
        <v>58</v>
      </c>
    </row>
    <row r="83" spans="2:5" ht="27.75" customHeight="1">
      <c r="B83" s="209" t="s">
        <v>258</v>
      </c>
      <c r="C83" s="211" t="s">
        <v>315</v>
      </c>
      <c r="D83" s="213" t="s">
        <v>316</v>
      </c>
      <c r="E83" s="213"/>
    </row>
    <row r="84" spans="2:5" ht="26.25" thickBot="1">
      <c r="B84" s="210"/>
      <c r="C84" s="212"/>
      <c r="D84" s="196" t="s">
        <v>61</v>
      </c>
      <c r="E84" s="196" t="s">
        <v>62</v>
      </c>
    </row>
    <row r="85" spans="2:5" ht="13.5" thickTop="1">
      <c r="B85" s="179"/>
      <c r="C85" s="180"/>
      <c r="D85" s="180"/>
      <c r="E85" s="181"/>
    </row>
    <row r="86" spans="2:5" ht="15">
      <c r="B86" s="182" t="s">
        <v>317</v>
      </c>
      <c r="C86" s="183" t="s">
        <v>5</v>
      </c>
      <c r="D86" s="184">
        <v>1171549636.74</v>
      </c>
      <c r="E86" s="184">
        <v>2244002649.870001</v>
      </c>
    </row>
    <row r="87" spans="2:5" ht="15">
      <c r="B87" s="185" t="s">
        <v>325</v>
      </c>
      <c r="C87" s="186" t="s">
        <v>6</v>
      </c>
      <c r="D87" s="187">
        <v>1127075994.04</v>
      </c>
      <c r="E87" s="188">
        <v>2207527569.6500006</v>
      </c>
    </row>
    <row r="88" spans="2:5" ht="15">
      <c r="B88" s="189" t="s">
        <v>318</v>
      </c>
      <c r="C88" s="186" t="s">
        <v>7</v>
      </c>
      <c r="D88" s="187">
        <v>45087766.65</v>
      </c>
      <c r="E88" s="187">
        <v>37202567.169999994</v>
      </c>
    </row>
    <row r="89" spans="2:5" ht="15">
      <c r="B89" s="189" t="s">
        <v>319</v>
      </c>
      <c r="C89" s="186" t="s">
        <v>8</v>
      </c>
      <c r="D89" s="187">
        <v>614123.95</v>
      </c>
      <c r="E89" s="187">
        <v>727486.95</v>
      </c>
    </row>
    <row r="90" spans="2:5" ht="38.25">
      <c r="B90" s="189" t="s">
        <v>320</v>
      </c>
      <c r="C90" s="186" t="s">
        <v>9</v>
      </c>
      <c r="D90" s="187">
        <v>0</v>
      </c>
      <c r="E90" s="187">
        <v>0</v>
      </c>
    </row>
    <row r="91" spans="2:5" ht="15">
      <c r="B91" s="189" t="s">
        <v>321</v>
      </c>
      <c r="C91" s="186" t="s">
        <v>10</v>
      </c>
      <c r="D91" s="187">
        <v>0</v>
      </c>
      <c r="E91" s="187">
        <v>0</v>
      </c>
    </row>
    <row r="92" spans="2:5" ht="25.5">
      <c r="B92" s="189" t="s">
        <v>322</v>
      </c>
      <c r="C92" s="186"/>
      <c r="D92" s="188">
        <v>0</v>
      </c>
      <c r="E92" s="187"/>
    </row>
    <row r="93" spans="2:5" ht="15">
      <c r="B93" s="189" t="s">
        <v>324</v>
      </c>
      <c r="C93" s="186" t="s">
        <v>11</v>
      </c>
      <c r="D93" s="188">
        <v>0</v>
      </c>
      <c r="E93" s="188">
        <v>147533783.0622519</v>
      </c>
    </row>
    <row r="94" spans="2:5" ht="15">
      <c r="B94" s="189" t="s">
        <v>323</v>
      </c>
      <c r="C94" s="186" t="s">
        <v>12</v>
      </c>
      <c r="D94" s="188">
        <v>-6449215.48</v>
      </c>
      <c r="E94" s="188">
        <v>0</v>
      </c>
    </row>
    <row r="95" spans="2:5" ht="15">
      <c r="B95" s="189" t="s">
        <v>326</v>
      </c>
      <c r="C95" s="186" t="s">
        <v>13</v>
      </c>
      <c r="D95" s="187">
        <v>20498674.9</v>
      </c>
      <c r="E95" s="187">
        <v>16832687.75</v>
      </c>
    </row>
    <row r="96" spans="2:5" ht="15">
      <c r="B96" s="189" t="s">
        <v>327</v>
      </c>
      <c r="C96" s="186" t="s">
        <v>14</v>
      </c>
      <c r="D96" s="187">
        <v>0</v>
      </c>
      <c r="E96" s="187">
        <v>0</v>
      </c>
    </row>
    <row r="97" spans="2:5" ht="15">
      <c r="B97" s="189" t="s">
        <v>328</v>
      </c>
      <c r="C97" s="186" t="s">
        <v>15</v>
      </c>
      <c r="D97" s="187">
        <v>0</v>
      </c>
      <c r="E97" s="187">
        <v>0</v>
      </c>
    </row>
    <row r="98" spans="2:5" ht="15">
      <c r="B98" s="189" t="s">
        <v>329</v>
      </c>
      <c r="C98" s="186" t="s">
        <v>16</v>
      </c>
      <c r="D98" s="187">
        <v>66791262.83</v>
      </c>
      <c r="E98" s="187">
        <v>1592342.01</v>
      </c>
    </row>
    <row r="99" spans="2:5" ht="15">
      <c r="B99" s="189" t="s">
        <v>330</v>
      </c>
      <c r="C99" s="186" t="s">
        <v>17</v>
      </c>
      <c r="D99" s="187">
        <v>3351136.0700000003</v>
      </c>
      <c r="E99" s="187">
        <v>3373536.9299999997</v>
      </c>
    </row>
    <row r="100" spans="2:5" ht="15">
      <c r="B100" s="189" t="s">
        <v>331</v>
      </c>
      <c r="C100" s="186" t="s">
        <v>18</v>
      </c>
      <c r="D100" s="187">
        <v>0</v>
      </c>
      <c r="E100" s="187">
        <v>0</v>
      </c>
    </row>
    <row r="101" spans="2:5" ht="15">
      <c r="B101" s="189" t="s">
        <v>332</v>
      </c>
      <c r="C101" s="186" t="s">
        <v>19</v>
      </c>
      <c r="D101" s="187">
        <v>1619540.9500000002</v>
      </c>
      <c r="E101" s="188">
        <v>2315161.63</v>
      </c>
    </row>
    <row r="102" spans="2:5" ht="25.5">
      <c r="B102" s="190" t="s">
        <v>333</v>
      </c>
      <c r="C102" s="183" t="s">
        <v>20</v>
      </c>
      <c r="D102" s="184">
        <v>1268639926.02</v>
      </c>
      <c r="E102" s="184">
        <v>2413334999.622253</v>
      </c>
    </row>
    <row r="103" spans="2:5" ht="15">
      <c r="B103" s="185" t="s">
        <v>334</v>
      </c>
      <c r="C103" s="186" t="s">
        <v>21</v>
      </c>
      <c r="D103" s="187">
        <v>432521232.3</v>
      </c>
      <c r="E103" s="187">
        <v>881850967.05</v>
      </c>
    </row>
    <row r="104" spans="2:5" ht="15">
      <c r="B104" s="189" t="s">
        <v>335</v>
      </c>
      <c r="C104" s="186" t="s">
        <v>22</v>
      </c>
      <c r="D104" s="187">
        <v>6686045.94</v>
      </c>
      <c r="E104" s="187">
        <v>8711964.31</v>
      </c>
    </row>
    <row r="105" spans="2:5" ht="15">
      <c r="B105" s="185" t="s">
        <v>336</v>
      </c>
      <c r="C105" s="186" t="s">
        <v>23</v>
      </c>
      <c r="D105" s="191">
        <v>285655449.4</v>
      </c>
      <c r="E105" s="191">
        <v>451442532.63</v>
      </c>
    </row>
    <row r="106" spans="2:5" ht="15">
      <c r="B106" s="185" t="s">
        <v>337</v>
      </c>
      <c r="C106" s="186" t="s">
        <v>24</v>
      </c>
      <c r="D106" s="191">
        <v>27772526.81</v>
      </c>
      <c r="E106" s="191">
        <v>28142996.29</v>
      </c>
    </row>
    <row r="107" spans="2:5" ht="15">
      <c r="B107" s="189" t="s">
        <v>338</v>
      </c>
      <c r="C107" s="186" t="s">
        <v>25</v>
      </c>
      <c r="D107" s="191">
        <v>726841</v>
      </c>
      <c r="E107" s="191">
        <v>281285.35000000003</v>
      </c>
    </row>
    <row r="108" spans="2:5" ht="15">
      <c r="B108" s="185" t="s">
        <v>339</v>
      </c>
      <c r="C108" s="186" t="s">
        <v>26</v>
      </c>
      <c r="D108" s="191">
        <v>145919972</v>
      </c>
      <c r="E108" s="191">
        <v>176127011.78</v>
      </c>
    </row>
    <row r="109" spans="2:5" ht="15">
      <c r="B109" s="185" t="s">
        <v>340</v>
      </c>
      <c r="C109" s="186" t="s">
        <v>27</v>
      </c>
      <c r="D109" s="191">
        <v>138034194</v>
      </c>
      <c r="E109" s="191">
        <v>166537108</v>
      </c>
    </row>
    <row r="110" spans="2:5" ht="15">
      <c r="B110" s="185" t="s">
        <v>341</v>
      </c>
      <c r="C110" s="186" t="s">
        <v>28</v>
      </c>
      <c r="D110" s="191">
        <v>7885778</v>
      </c>
      <c r="E110" s="191">
        <v>9589903.780000001</v>
      </c>
    </row>
    <row r="111" spans="2:5" ht="25.5">
      <c r="B111" s="185" t="s">
        <v>342</v>
      </c>
      <c r="C111" s="186" t="s">
        <v>29</v>
      </c>
      <c r="D111" s="191">
        <v>47981884.15</v>
      </c>
      <c r="E111" s="191">
        <v>46591423.85</v>
      </c>
    </row>
    <row r="112" spans="2:5" ht="15">
      <c r="B112" s="185" t="s">
        <v>343</v>
      </c>
      <c r="C112" s="186" t="s">
        <v>30</v>
      </c>
      <c r="D112" s="191">
        <v>47981884.15</v>
      </c>
      <c r="E112" s="191">
        <v>46591423.85</v>
      </c>
    </row>
    <row r="113" spans="2:5" ht="15">
      <c r="B113" s="185" t="s">
        <v>344</v>
      </c>
      <c r="C113" s="186" t="s">
        <v>31</v>
      </c>
      <c r="D113" s="191">
        <v>0</v>
      </c>
      <c r="E113" s="191">
        <v>0</v>
      </c>
    </row>
    <row r="114" spans="2:5" ht="15">
      <c r="B114" s="185" t="s">
        <v>345</v>
      </c>
      <c r="C114" s="186" t="s">
        <v>32</v>
      </c>
      <c r="D114" s="191">
        <v>1286373.0300000003</v>
      </c>
      <c r="E114" s="191">
        <v>1127945.9799999997</v>
      </c>
    </row>
    <row r="115" spans="2:5" ht="15">
      <c r="B115" s="185" t="s">
        <v>346</v>
      </c>
      <c r="C115" s="186" t="s">
        <v>33</v>
      </c>
      <c r="D115" s="191">
        <v>2225304.49</v>
      </c>
      <c r="E115" s="191">
        <v>2862847.57</v>
      </c>
    </row>
    <row r="116" spans="2:5" ht="15">
      <c r="B116" s="185" t="s">
        <v>347</v>
      </c>
      <c r="C116" s="186" t="s">
        <v>34</v>
      </c>
      <c r="D116" s="187">
        <v>938931.46</v>
      </c>
      <c r="E116" s="187">
        <v>1734901.59</v>
      </c>
    </row>
    <row r="117" spans="2:5" ht="15">
      <c r="B117" s="185" t="s">
        <v>348</v>
      </c>
      <c r="C117" s="186" t="s">
        <v>35</v>
      </c>
      <c r="D117" s="191">
        <v>108992345.14999999</v>
      </c>
      <c r="E117" s="191">
        <v>161821275.7</v>
      </c>
    </row>
    <row r="118" spans="2:5" ht="15">
      <c r="B118" s="185" t="s">
        <v>349</v>
      </c>
      <c r="C118" s="186" t="s">
        <v>36</v>
      </c>
      <c r="D118" s="192">
        <v>79967604.38</v>
      </c>
      <c r="E118" s="192">
        <v>117704038.97</v>
      </c>
    </row>
    <row r="119" spans="2:5" ht="38.25">
      <c r="B119" s="185" t="s">
        <v>350</v>
      </c>
      <c r="C119" s="186" t="s">
        <v>37</v>
      </c>
      <c r="D119" s="192">
        <v>5679107.71</v>
      </c>
      <c r="E119" s="192">
        <v>5292562.8</v>
      </c>
    </row>
    <row r="120" spans="2:5" ht="15">
      <c r="B120" s="185" t="s">
        <v>351</v>
      </c>
      <c r="C120" s="186" t="s">
        <v>38</v>
      </c>
      <c r="D120" s="192">
        <v>543108</v>
      </c>
      <c r="E120" s="192">
        <v>628631.23</v>
      </c>
    </row>
    <row r="121" spans="2:5" ht="25.5">
      <c r="B121" s="185" t="s">
        <v>352</v>
      </c>
      <c r="C121" s="186" t="s">
        <v>39</v>
      </c>
      <c r="D121" s="192">
        <v>0</v>
      </c>
      <c r="E121" s="192">
        <v>0</v>
      </c>
    </row>
    <row r="122" spans="2:5" ht="15">
      <c r="B122" s="185" t="s">
        <v>353</v>
      </c>
      <c r="C122" s="186" t="s">
        <v>41</v>
      </c>
      <c r="D122" s="192">
        <v>0</v>
      </c>
      <c r="E122" s="192">
        <v>0</v>
      </c>
    </row>
    <row r="123" spans="2:5" ht="15">
      <c r="B123" s="185" t="s">
        <v>354</v>
      </c>
      <c r="C123" s="186" t="s">
        <v>42</v>
      </c>
      <c r="D123" s="187">
        <v>22802525.06</v>
      </c>
      <c r="E123" s="187">
        <v>38196042.7</v>
      </c>
    </row>
    <row r="124" spans="2:5" ht="38.25">
      <c r="B124" s="189" t="s">
        <v>355</v>
      </c>
      <c r="C124" s="186" t="s">
        <v>43</v>
      </c>
      <c r="D124" s="187">
        <v>0</v>
      </c>
      <c r="E124" s="187">
        <v>0</v>
      </c>
    </row>
    <row r="125" spans="2:5" ht="15">
      <c r="B125" s="185" t="s">
        <v>356</v>
      </c>
      <c r="C125" s="186" t="s">
        <v>44</v>
      </c>
      <c r="D125" s="191">
        <v>3597631</v>
      </c>
      <c r="E125" s="191">
        <v>17423926.030000005</v>
      </c>
    </row>
    <row r="126" spans="2:5" ht="15">
      <c r="B126" s="185" t="s">
        <v>357</v>
      </c>
      <c r="C126" s="186" t="s">
        <v>45</v>
      </c>
      <c r="D126" s="187">
        <v>9164813</v>
      </c>
      <c r="E126" s="187">
        <v>44339809.120000005</v>
      </c>
    </row>
    <row r="127" spans="2:5" ht="15">
      <c r="B127" s="185" t="s">
        <v>358</v>
      </c>
      <c r="C127" s="186" t="s">
        <v>46</v>
      </c>
      <c r="D127" s="187">
        <v>5567182</v>
      </c>
      <c r="E127" s="191">
        <v>26915883.09</v>
      </c>
    </row>
    <row r="128" spans="2:5" ht="25.5">
      <c r="B128" s="190" t="s">
        <v>361</v>
      </c>
      <c r="C128" s="183" t="s">
        <v>47</v>
      </c>
      <c r="D128" s="184">
        <v>1059686618.7799999</v>
      </c>
      <c r="E128" s="184">
        <v>1772958758.2699997</v>
      </c>
    </row>
    <row r="129" spans="2:5" ht="15">
      <c r="B129" s="190" t="s">
        <v>362</v>
      </c>
      <c r="C129" s="183"/>
      <c r="D129" s="184"/>
      <c r="E129" s="184"/>
    </row>
    <row r="130" spans="2:5" ht="15">
      <c r="B130" s="193" t="s">
        <v>266</v>
      </c>
      <c r="C130" s="183" t="s">
        <v>48</v>
      </c>
      <c r="D130" s="184">
        <v>208953307.24000013</v>
      </c>
      <c r="E130" s="184">
        <v>640376241.3522532</v>
      </c>
    </row>
    <row r="131" spans="2:5" ht="15">
      <c r="B131" s="193" t="s">
        <v>363</v>
      </c>
      <c r="C131" s="183" t="s">
        <v>49</v>
      </c>
      <c r="D131" s="184">
        <v>0</v>
      </c>
      <c r="E131" s="184">
        <v>0</v>
      </c>
    </row>
    <row r="132" spans="2:5" ht="15">
      <c r="B132" s="189" t="s">
        <v>364</v>
      </c>
      <c r="C132" s="186" t="s">
        <v>50</v>
      </c>
      <c r="D132" s="187">
        <v>0</v>
      </c>
      <c r="E132" s="187">
        <v>0</v>
      </c>
    </row>
    <row r="133" spans="2:5" ht="15">
      <c r="B133" s="189" t="s">
        <v>365</v>
      </c>
      <c r="C133" s="186" t="s">
        <v>51</v>
      </c>
      <c r="D133" s="187">
        <v>0</v>
      </c>
      <c r="E133" s="187">
        <v>0</v>
      </c>
    </row>
    <row r="134" spans="2:5" ht="15">
      <c r="B134" s="185" t="s">
        <v>366</v>
      </c>
      <c r="C134" s="186" t="s">
        <v>52</v>
      </c>
      <c r="D134" s="187">
        <v>536200.68</v>
      </c>
      <c r="E134" s="187">
        <v>644091.19</v>
      </c>
    </row>
    <row r="135" spans="2:5" ht="15">
      <c r="B135" s="185" t="s">
        <v>367</v>
      </c>
      <c r="C135" s="186" t="s">
        <v>53</v>
      </c>
      <c r="D135" s="187">
        <v>0</v>
      </c>
      <c r="E135" s="187">
        <v>0</v>
      </c>
    </row>
    <row r="136" spans="2:5" ht="15">
      <c r="B136" s="189" t="s">
        <v>368</v>
      </c>
      <c r="C136" s="186" t="s">
        <v>54</v>
      </c>
      <c r="D136" s="187">
        <v>0</v>
      </c>
      <c r="E136" s="187">
        <v>0</v>
      </c>
    </row>
    <row r="137" spans="2:5" ht="15">
      <c r="B137" s="185" t="s">
        <v>369</v>
      </c>
      <c r="C137" s="186" t="s">
        <v>142</v>
      </c>
      <c r="D137" s="187">
        <v>9197587.940000001</v>
      </c>
      <c r="E137" s="191">
        <v>15045969.979999999</v>
      </c>
    </row>
    <row r="138" spans="2:5" ht="15">
      <c r="B138" s="185" t="s">
        <v>370</v>
      </c>
      <c r="C138" s="186" t="s">
        <v>145</v>
      </c>
      <c r="D138" s="187">
        <v>0</v>
      </c>
      <c r="E138" s="187">
        <v>0</v>
      </c>
    </row>
    <row r="139" spans="2:5" ht="15">
      <c r="B139" s="190" t="s">
        <v>371</v>
      </c>
      <c r="C139" s="183" t="s">
        <v>147</v>
      </c>
      <c r="D139" s="184">
        <v>9733788.620000001</v>
      </c>
      <c r="E139" s="184">
        <v>15690061.169999998</v>
      </c>
    </row>
    <row r="140" spans="2:5" ht="51">
      <c r="B140" s="185" t="s">
        <v>372</v>
      </c>
      <c r="C140" s="186" t="s">
        <v>149</v>
      </c>
      <c r="D140" s="187">
        <v>268937.67</v>
      </c>
      <c r="E140" s="187">
        <v>967207.26</v>
      </c>
    </row>
    <row r="141" spans="2:5" ht="15">
      <c r="B141" s="185" t="s">
        <v>359</v>
      </c>
      <c r="C141" s="186" t="s">
        <v>151</v>
      </c>
      <c r="D141" s="191">
        <v>268937.67</v>
      </c>
      <c r="E141" s="187">
        <v>1036707.26</v>
      </c>
    </row>
    <row r="142" spans="2:5" ht="15">
      <c r="B142" s="185" t="s">
        <v>360</v>
      </c>
      <c r="C142" s="186" t="s">
        <v>154</v>
      </c>
      <c r="D142" s="187">
        <v>0</v>
      </c>
      <c r="E142" s="187">
        <v>69500</v>
      </c>
    </row>
    <row r="143" spans="2:5" ht="15">
      <c r="B143" s="185" t="s">
        <v>373</v>
      </c>
      <c r="C143" s="186" t="s">
        <v>157</v>
      </c>
      <c r="D143" s="187">
        <v>77052809.5</v>
      </c>
      <c r="E143" s="187">
        <v>46010659.56</v>
      </c>
    </row>
    <row r="144" spans="2:5" ht="15">
      <c r="B144" s="185" t="s">
        <v>374</v>
      </c>
      <c r="C144" s="186" t="s">
        <v>160</v>
      </c>
      <c r="D144" s="187">
        <v>0</v>
      </c>
      <c r="E144" s="187">
        <v>0</v>
      </c>
    </row>
    <row r="145" spans="2:5" ht="15">
      <c r="B145" s="185" t="s">
        <v>375</v>
      </c>
      <c r="C145" s="186" t="s">
        <v>162</v>
      </c>
      <c r="D145" s="187">
        <v>27907973.200000003</v>
      </c>
      <c r="E145" s="187">
        <v>66027420.77</v>
      </c>
    </row>
    <row r="146" spans="2:5" ht="15">
      <c r="B146" s="190" t="s">
        <v>376</v>
      </c>
      <c r="C146" s="183" t="s">
        <v>165</v>
      </c>
      <c r="D146" s="184">
        <v>105229720.37</v>
      </c>
      <c r="E146" s="184">
        <v>113005287.59</v>
      </c>
    </row>
    <row r="147" spans="2:5" ht="15">
      <c r="B147" s="190" t="s">
        <v>377</v>
      </c>
      <c r="C147" s="183"/>
      <c r="D147" s="184"/>
      <c r="E147" s="184"/>
    </row>
    <row r="148" spans="2:5" ht="15">
      <c r="B148" s="193" t="s">
        <v>267</v>
      </c>
      <c r="C148" s="183" t="s">
        <v>168</v>
      </c>
      <c r="D148" s="184">
        <v>0</v>
      </c>
      <c r="E148" s="184">
        <v>0</v>
      </c>
    </row>
    <row r="149" spans="2:5" ht="15">
      <c r="B149" s="193" t="s">
        <v>378</v>
      </c>
      <c r="C149" s="183" t="s">
        <v>170</v>
      </c>
      <c r="D149" s="184">
        <v>95495931.75</v>
      </c>
      <c r="E149" s="184">
        <v>97315226.42</v>
      </c>
    </row>
    <row r="150" spans="2:5" ht="15">
      <c r="B150" s="190" t="s">
        <v>379</v>
      </c>
      <c r="C150" s="183" t="s">
        <v>172</v>
      </c>
      <c r="D150" s="184">
        <v>1278373714.6399999</v>
      </c>
      <c r="E150" s="184">
        <v>2429025060.792253</v>
      </c>
    </row>
    <row r="151" spans="2:5" ht="15">
      <c r="B151" s="190" t="s">
        <v>380</v>
      </c>
      <c r="C151" s="183" t="s">
        <v>174</v>
      </c>
      <c r="D151" s="184">
        <v>1164916339.1499999</v>
      </c>
      <c r="E151" s="184">
        <v>1885964045.8599997</v>
      </c>
    </row>
    <row r="152" spans="2:5" ht="15">
      <c r="B152" s="190" t="s">
        <v>385</v>
      </c>
      <c r="C152" s="183"/>
      <c r="D152" s="184"/>
      <c r="E152" s="184"/>
    </row>
    <row r="153" spans="2:5" ht="15">
      <c r="B153" s="193" t="s">
        <v>268</v>
      </c>
      <c r="C153" s="183" t="s">
        <v>177</v>
      </c>
      <c r="D153" s="184">
        <v>113457375.49000001</v>
      </c>
      <c r="E153" s="184">
        <v>543061014.9322534</v>
      </c>
    </row>
    <row r="154" spans="2:5" ht="15">
      <c r="B154" s="193" t="s">
        <v>381</v>
      </c>
      <c r="C154" s="183" t="s">
        <v>179</v>
      </c>
      <c r="D154" s="184">
        <v>0</v>
      </c>
      <c r="E154" s="184">
        <v>0</v>
      </c>
    </row>
    <row r="155" spans="2:5" ht="15">
      <c r="B155" s="185" t="s">
        <v>382</v>
      </c>
      <c r="C155" s="186" t="s">
        <v>181</v>
      </c>
      <c r="D155" s="191">
        <v>18319785</v>
      </c>
      <c r="E155" s="187">
        <v>78962436</v>
      </c>
    </row>
    <row r="156" spans="2:5" ht="15">
      <c r="B156" s="185" t="s">
        <v>383</v>
      </c>
      <c r="C156" s="186" t="s">
        <v>184</v>
      </c>
      <c r="D156" s="187">
        <v>0</v>
      </c>
      <c r="E156" s="187">
        <v>0</v>
      </c>
    </row>
    <row r="157" spans="2:5" ht="15">
      <c r="B157" s="185" t="s">
        <v>384</v>
      </c>
      <c r="C157" s="186" t="s">
        <v>187</v>
      </c>
      <c r="D157" s="187">
        <v>0</v>
      </c>
      <c r="E157" s="187">
        <v>0</v>
      </c>
    </row>
    <row r="158" spans="2:5" ht="15">
      <c r="B158" s="194" t="s">
        <v>386</v>
      </c>
      <c r="C158" s="183"/>
      <c r="D158" s="184"/>
      <c r="E158" s="184"/>
    </row>
    <row r="159" spans="2:5" ht="15">
      <c r="B159" s="182" t="s">
        <v>269</v>
      </c>
      <c r="C159" s="183" t="s">
        <v>190</v>
      </c>
      <c r="D159" s="184">
        <v>95137590.49000001</v>
      </c>
      <c r="E159" s="184">
        <v>464098578.93225336</v>
      </c>
    </row>
    <row r="160" spans="2:5" ht="15">
      <c r="B160" s="182" t="s">
        <v>387</v>
      </c>
      <c r="C160" s="183" t="s">
        <v>192</v>
      </c>
      <c r="D160" s="184">
        <v>0</v>
      </c>
      <c r="E160" s="184">
        <v>0</v>
      </c>
    </row>
    <row r="161" spans="2:5" ht="12.75">
      <c r="B161" s="195"/>
      <c r="C161" s="163"/>
      <c r="D161" s="142"/>
      <c r="E161" s="142"/>
    </row>
    <row r="162" spans="2:5" ht="12.75">
      <c r="B162" s="9"/>
      <c r="C162" s="6"/>
      <c r="D162" s="7"/>
      <c r="E162" s="7"/>
    </row>
    <row r="163" spans="2:5" ht="12.75">
      <c r="B163" s="9"/>
      <c r="C163" s="6"/>
      <c r="D163" s="7"/>
      <c r="E163" s="7"/>
    </row>
    <row r="164" spans="2:5" ht="12.75">
      <c r="B164" s="9"/>
      <c r="C164" s="6"/>
      <c r="D164" s="7"/>
      <c r="E164" s="7"/>
    </row>
    <row r="165" spans="2:5" ht="15">
      <c r="B165" s="159" t="s">
        <v>388</v>
      </c>
      <c r="C165" s="6"/>
      <c r="D165" s="7"/>
      <c r="E165" s="7"/>
    </row>
    <row r="166" spans="2:5" ht="12.75">
      <c r="B166" s="9"/>
      <c r="C166" s="6"/>
      <c r="D166" s="7"/>
      <c r="E166" s="7"/>
    </row>
    <row r="167" spans="2:5" ht="13.5" thickBot="1">
      <c r="B167" s="9"/>
      <c r="C167" s="6"/>
      <c r="D167" s="7"/>
      <c r="E167" s="7"/>
    </row>
    <row r="168" spans="2:5" ht="13.5" thickBot="1">
      <c r="B168" s="160" t="s">
        <v>258</v>
      </c>
      <c r="C168" s="72"/>
      <c r="D168" s="73">
        <v>2021</v>
      </c>
      <c r="E168" s="73">
        <v>2020</v>
      </c>
    </row>
    <row r="169" spans="2:5" ht="12.75">
      <c r="B169" s="151" t="s">
        <v>389</v>
      </c>
      <c r="C169" s="149"/>
      <c r="D169" s="78">
        <v>464098578.9722521</v>
      </c>
      <c r="E169" s="79">
        <v>90002272.25000012</v>
      </c>
    </row>
    <row r="170" spans="2:5" ht="12.75">
      <c r="B170" s="152" t="s">
        <v>390</v>
      </c>
      <c r="C170" s="149"/>
      <c r="D170" s="78">
        <v>46591424.46</v>
      </c>
      <c r="E170" s="80">
        <v>33861725.15</v>
      </c>
    </row>
    <row r="171" spans="2:5" ht="12.75">
      <c r="B171" s="152" t="s">
        <v>391</v>
      </c>
      <c r="C171" s="149"/>
      <c r="D171" s="78">
        <v>97102994.58999999</v>
      </c>
      <c r="E171" s="80">
        <v>-1519375.5899999812</v>
      </c>
    </row>
    <row r="172" spans="2:5" ht="12.75">
      <c r="B172" s="152" t="s">
        <v>392</v>
      </c>
      <c r="C172" s="149"/>
      <c r="D172" s="78">
        <v>76400539.851546</v>
      </c>
      <c r="E172" s="82">
        <v>50522297.06</v>
      </c>
    </row>
    <row r="173" spans="2:5" ht="12.75">
      <c r="B173" s="152" t="s">
        <v>393</v>
      </c>
      <c r="C173" s="149"/>
      <c r="D173" s="78">
        <v>69294103.32</v>
      </c>
      <c r="E173" s="83">
        <v>-20486054.17</v>
      </c>
    </row>
    <row r="174" spans="2:5" ht="12.75">
      <c r="B174" s="152" t="s">
        <v>394</v>
      </c>
      <c r="C174" s="149"/>
      <c r="D174" s="78">
        <v>-15599405.02</v>
      </c>
      <c r="E174" s="83">
        <v>8419655.68</v>
      </c>
    </row>
    <row r="175" spans="2:5" ht="13.5" thickBot="1">
      <c r="B175" s="152" t="s">
        <v>395</v>
      </c>
      <c r="C175" s="149"/>
      <c r="D175" s="78">
        <v>103395125.41</v>
      </c>
      <c r="E175" s="83">
        <v>5516434.9</v>
      </c>
    </row>
    <row r="176" spans="2:5" ht="13.5" thickBot="1">
      <c r="B176" s="153" t="s">
        <v>396</v>
      </c>
      <c r="C176" s="87"/>
      <c r="D176" s="88">
        <v>494276292.7007061</v>
      </c>
      <c r="E176" s="89">
        <v>68311112.3400001</v>
      </c>
    </row>
    <row r="177" spans="2:5" ht="12.75">
      <c r="B177" s="152" t="s">
        <v>397</v>
      </c>
      <c r="C177" s="149"/>
      <c r="D177" s="91">
        <v>0</v>
      </c>
      <c r="E177" s="91">
        <v>0</v>
      </c>
    </row>
    <row r="178" spans="2:5" ht="12.75">
      <c r="B178" s="152" t="s">
        <v>398</v>
      </c>
      <c r="C178" s="149"/>
      <c r="D178" s="78">
        <v>72044866.30000001</v>
      </c>
      <c r="E178" s="78">
        <v>30598978.009999998</v>
      </c>
    </row>
    <row r="179" spans="2:5" ht="12.75">
      <c r="B179" s="217" t="s">
        <v>399</v>
      </c>
      <c r="C179" s="149"/>
      <c r="D179" s="93">
        <v>55212179.02000001</v>
      </c>
      <c r="E179" s="93">
        <v>14140131.109999998</v>
      </c>
    </row>
    <row r="180" spans="2:5" ht="12.75">
      <c r="B180" s="218" t="s">
        <v>400</v>
      </c>
      <c r="C180" s="149"/>
      <c r="D180" s="93">
        <v>16832687.28</v>
      </c>
      <c r="E180" s="93">
        <v>16458846.9</v>
      </c>
    </row>
    <row r="181" spans="2:5" ht="13.5" thickBot="1">
      <c r="B181" s="154" t="s">
        <v>401</v>
      </c>
      <c r="C181" s="149"/>
      <c r="D181" s="98">
        <v>-146084.61690799939</v>
      </c>
      <c r="E181" s="98">
        <v>5840038.54</v>
      </c>
    </row>
    <row r="182" spans="2:5" ht="13.5" thickBot="1">
      <c r="B182" s="153" t="s">
        <v>402</v>
      </c>
      <c r="C182" s="157"/>
      <c r="D182" s="99">
        <v>-71898781.68309201</v>
      </c>
      <c r="E182" s="99">
        <v>-36439016.55</v>
      </c>
    </row>
    <row r="183" spans="2:5" ht="12.75">
      <c r="B183" s="218" t="s">
        <v>403</v>
      </c>
      <c r="C183" s="149"/>
      <c r="D183" s="101">
        <v>-328038472</v>
      </c>
      <c r="E183" s="101">
        <v>-48932421.02999985</v>
      </c>
    </row>
    <row r="184" spans="2:5" ht="12.75">
      <c r="B184" s="155" t="s">
        <v>404</v>
      </c>
      <c r="C184" s="149"/>
      <c r="D184" s="82">
        <v>12229327</v>
      </c>
      <c r="E184" s="82">
        <v>0</v>
      </c>
    </row>
    <row r="185" spans="2:5" ht="13.5" thickBot="1">
      <c r="B185" s="219" t="s">
        <v>405</v>
      </c>
      <c r="C185" s="149"/>
      <c r="D185" s="104">
        <v>1065739</v>
      </c>
      <c r="E185" s="104">
        <v>0</v>
      </c>
    </row>
    <row r="186" spans="2:5" ht="13.5" thickBot="1">
      <c r="B186" s="153" t="s">
        <v>406</v>
      </c>
      <c r="C186" s="157"/>
      <c r="D186" s="106">
        <v>-316874884</v>
      </c>
      <c r="E186" s="106">
        <v>-48932421.02999985</v>
      </c>
    </row>
    <row r="187" spans="2:5" ht="12.75">
      <c r="B187" s="218" t="s">
        <v>407</v>
      </c>
      <c r="C187" s="149"/>
      <c r="D187" s="107">
        <v>-27490988.87000013</v>
      </c>
      <c r="E187" s="107">
        <v>-38942413.60000016</v>
      </c>
    </row>
    <row r="188" spans="2:5" ht="13.5" thickBot="1">
      <c r="B188" s="218" t="s">
        <v>408</v>
      </c>
      <c r="C188" s="149"/>
      <c r="D188" s="108">
        <v>-25784732.672252208</v>
      </c>
      <c r="E188" s="108">
        <v>-33395641.010000408</v>
      </c>
    </row>
    <row r="189" spans="2:5" ht="13.5" thickBot="1">
      <c r="B189" s="153" t="s">
        <v>409</v>
      </c>
      <c r="C189" s="157"/>
      <c r="D189" s="99">
        <v>1706256.1977479234</v>
      </c>
      <c r="E189" s="99">
        <v>5546772.58999975</v>
      </c>
    </row>
    <row r="190" spans="2:5" ht="13.5" thickBot="1">
      <c r="B190" s="156" t="s">
        <v>410</v>
      </c>
      <c r="C190" s="149"/>
      <c r="D190" s="99">
        <v>40785955.79</v>
      </c>
      <c r="E190" s="99">
        <v>36383929.44</v>
      </c>
    </row>
    <row r="191" spans="2:5" ht="13.5" thickBot="1">
      <c r="B191" s="153" t="s">
        <v>411</v>
      </c>
      <c r="C191" s="157"/>
      <c r="D191" s="99">
        <v>107208883.21536204</v>
      </c>
      <c r="E191" s="99">
        <v>-11513552.650000006</v>
      </c>
    </row>
    <row r="192" spans="2:5" ht="13.5" thickBot="1">
      <c r="B192" s="156" t="s">
        <v>412</v>
      </c>
      <c r="C192" s="150"/>
      <c r="D192" s="99">
        <v>147994839.00536203</v>
      </c>
      <c r="E192" s="99">
        <v>24870376.78999999</v>
      </c>
    </row>
    <row r="193" spans="2:5" ht="12.75">
      <c r="B193" s="9"/>
      <c r="C193" s="6"/>
      <c r="D193" s="8"/>
      <c r="E193" s="8"/>
    </row>
    <row r="194" spans="2:5" ht="12.75">
      <c r="B194" s="9"/>
      <c r="C194" s="6"/>
      <c r="D194" s="8"/>
      <c r="E194" s="8"/>
    </row>
    <row r="195" spans="2:5" ht="12.75">
      <c r="B195" s="9"/>
      <c r="C195" s="6"/>
      <c r="D195" s="8"/>
      <c r="E195" s="8"/>
    </row>
    <row r="196" spans="2:5" ht="12.75">
      <c r="B196" s="9"/>
      <c r="C196" s="6"/>
      <c r="D196" s="8"/>
      <c r="E196" s="8"/>
    </row>
    <row r="197" spans="2:5" ht="12.75">
      <c r="B197" s="9"/>
      <c r="C197" s="6"/>
      <c r="D197" s="8"/>
      <c r="E197" s="8"/>
    </row>
    <row r="198" spans="2:5" ht="12.75">
      <c r="B198" s="9"/>
      <c r="C198" s="6"/>
      <c r="D198" s="8"/>
      <c r="E198" s="8"/>
    </row>
    <row r="199" spans="2:5" ht="12.75">
      <c r="B199" s="9"/>
      <c r="C199" s="6"/>
      <c r="D199" s="8"/>
      <c r="E199" s="8"/>
    </row>
    <row r="200" spans="2:5" ht="12.75">
      <c r="B200" s="9"/>
      <c r="C200" s="6"/>
      <c r="D200" s="8"/>
      <c r="E200" s="8"/>
    </row>
    <row r="201" spans="2:5" ht="12.75">
      <c r="B201" s="9"/>
      <c r="C201" s="6"/>
      <c r="D201" s="8"/>
      <c r="E201" s="8"/>
    </row>
    <row r="202" spans="2:5" ht="12.75">
      <c r="B202" s="9"/>
      <c r="C202" s="6"/>
      <c r="D202" s="8"/>
      <c r="E202" s="8"/>
    </row>
    <row r="203" spans="2:5" ht="12.75">
      <c r="B203" s="9"/>
      <c r="C203" s="6"/>
      <c r="D203" s="8"/>
      <c r="E203" s="8"/>
    </row>
    <row r="204" spans="2:5" ht="12.75">
      <c r="B204" s="9"/>
      <c r="C204" s="6"/>
      <c r="D204" s="8"/>
      <c r="E204" s="8"/>
    </row>
    <row r="205" spans="2:5" ht="12.75">
      <c r="B205" s="9"/>
      <c r="C205" s="6"/>
      <c r="D205" s="8"/>
      <c r="E205" s="8"/>
    </row>
    <row r="206" spans="2:5" ht="12.75">
      <c r="B206" s="9"/>
      <c r="C206" s="6"/>
      <c r="D206" s="8"/>
      <c r="E206" s="8"/>
    </row>
    <row r="207" spans="2:5" ht="12.75">
      <c r="B207" s="9"/>
      <c r="C207" s="6"/>
      <c r="D207" s="8"/>
      <c r="E207" s="8"/>
    </row>
    <row r="208" spans="2:5" ht="12.75">
      <c r="B208" s="9"/>
      <c r="C208" s="6"/>
      <c r="D208" s="8"/>
      <c r="E208" s="8"/>
    </row>
    <row r="209" spans="2:5" ht="12.75">
      <c r="B209" s="9"/>
      <c r="C209" s="6"/>
      <c r="D209" s="8"/>
      <c r="E209" s="8"/>
    </row>
    <row r="210" spans="2:5" ht="12.75">
      <c r="B210" s="9"/>
      <c r="C210" s="6"/>
      <c r="D210" s="8"/>
      <c r="E210" s="8"/>
    </row>
    <row r="211" spans="2:5" ht="12.75">
      <c r="B211" s="9"/>
      <c r="C211" s="6"/>
      <c r="D211" s="8"/>
      <c r="E211" s="8"/>
    </row>
    <row r="212" spans="2:5" ht="12.75">
      <c r="B212" s="9"/>
      <c r="C212" s="6"/>
      <c r="D212" s="8"/>
      <c r="E212" s="8"/>
    </row>
    <row r="213" spans="2:5" ht="12.75">
      <c r="B213" s="9"/>
      <c r="C213" s="6"/>
      <c r="D213" s="8"/>
      <c r="E213" s="8"/>
    </row>
    <row r="214" spans="2:5" ht="12.75">
      <c r="B214" s="9"/>
      <c r="C214" s="6"/>
      <c r="D214" s="8"/>
      <c r="E214" s="8"/>
    </row>
    <row r="215" spans="2:5" ht="12.75">
      <c r="B215" s="9"/>
      <c r="C215" s="6"/>
      <c r="D215" s="8"/>
      <c r="E215" s="8"/>
    </row>
    <row r="216" spans="2:5" ht="12.75">
      <c r="B216" s="9"/>
      <c r="C216" s="6"/>
      <c r="D216" s="8"/>
      <c r="E216" s="8"/>
    </row>
    <row r="217" spans="2:5" ht="12.75">
      <c r="B217" s="9"/>
      <c r="C217" s="6"/>
      <c r="D217" s="8"/>
      <c r="E217" s="8"/>
    </row>
    <row r="218" spans="2:5" ht="12.75">
      <c r="B218" s="9"/>
      <c r="C218" s="6"/>
      <c r="D218" s="8"/>
      <c r="E218" s="8"/>
    </row>
    <row r="219" spans="2:5" ht="12.75">
      <c r="B219" s="9"/>
      <c r="C219" s="6"/>
      <c r="D219" s="8"/>
      <c r="E219" s="8"/>
    </row>
    <row r="220" spans="2:5" ht="12.75">
      <c r="B220" s="9"/>
      <c r="C220" s="6"/>
      <c r="D220" s="8"/>
      <c r="E220" s="8"/>
    </row>
    <row r="221" spans="2:5" ht="12.75">
      <c r="B221" s="9"/>
      <c r="C221" s="6"/>
      <c r="D221" s="8"/>
      <c r="E221" s="8"/>
    </row>
    <row r="222" spans="2:5" ht="12.75">
      <c r="B222" s="9"/>
      <c r="C222" s="6"/>
      <c r="D222" s="8"/>
      <c r="E222" s="8"/>
    </row>
    <row r="223" spans="2:5" ht="12.75">
      <c r="B223" s="9"/>
      <c r="C223" s="6"/>
      <c r="D223" s="8"/>
      <c r="E223" s="8"/>
    </row>
    <row r="224" spans="2:5" ht="12.75">
      <c r="B224" s="9"/>
      <c r="C224" s="6"/>
      <c r="D224" s="8"/>
      <c r="E224" s="8"/>
    </row>
    <row r="225" spans="2:5" ht="12.75">
      <c r="B225" s="9"/>
      <c r="C225" s="6"/>
      <c r="D225" s="8"/>
      <c r="E225" s="8"/>
    </row>
    <row r="226" spans="2:5" ht="12.75">
      <c r="B226" s="9"/>
      <c r="C226" s="6"/>
      <c r="D226" s="8"/>
      <c r="E226" s="8"/>
    </row>
    <row r="227" spans="2:5" ht="12.75">
      <c r="B227" s="9"/>
      <c r="C227" s="6"/>
      <c r="D227" s="8"/>
      <c r="E227" s="8"/>
    </row>
    <row r="228" spans="2:5" ht="12.75">
      <c r="B228" s="9"/>
      <c r="C228" s="6"/>
      <c r="D228" s="8"/>
      <c r="E228" s="8"/>
    </row>
    <row r="229" spans="2:5" ht="12.75">
      <c r="B229" s="9"/>
      <c r="C229" s="6"/>
      <c r="D229" s="8"/>
      <c r="E229" s="8"/>
    </row>
    <row r="230" spans="2:5" ht="12.75">
      <c r="B230" s="9"/>
      <c r="C230" s="6"/>
      <c r="D230" s="8"/>
      <c r="E230" s="8"/>
    </row>
    <row r="231" spans="2:5" ht="12.75">
      <c r="B231" s="9"/>
      <c r="C231" s="6"/>
      <c r="D231" s="8"/>
      <c r="E231" s="8"/>
    </row>
    <row r="232" spans="2:5" ht="12.75">
      <c r="B232" s="9"/>
      <c r="C232" s="6"/>
      <c r="D232" s="8"/>
      <c r="E232" s="8"/>
    </row>
    <row r="233" spans="2:5" ht="12.75">
      <c r="B233" s="9"/>
      <c r="C233" s="6"/>
      <c r="D233" s="8"/>
      <c r="E233" s="8"/>
    </row>
    <row r="234" spans="2:5" ht="12.75">
      <c r="B234" s="9"/>
      <c r="C234" s="6"/>
      <c r="D234" s="8"/>
      <c r="E234" s="8"/>
    </row>
    <row r="235" spans="2:5" ht="12.75">
      <c r="B235" s="9"/>
      <c r="C235" s="6"/>
      <c r="D235" s="8"/>
      <c r="E235" s="8"/>
    </row>
    <row r="236" spans="2:5" ht="12.75">
      <c r="B236" s="9"/>
      <c r="C236" s="6"/>
      <c r="D236" s="8"/>
      <c r="E236" s="8"/>
    </row>
    <row r="237" spans="2:5" ht="12.75">
      <c r="B237" s="9"/>
      <c r="C237" s="6"/>
      <c r="D237" s="8"/>
      <c r="E237" s="8"/>
    </row>
    <row r="238" spans="2:5" ht="12.75">
      <c r="B238" s="9"/>
      <c r="C238" s="6"/>
      <c r="D238" s="8"/>
      <c r="E238" s="8"/>
    </row>
    <row r="239" spans="2:5" ht="12.75">
      <c r="B239" s="9"/>
      <c r="C239" s="6"/>
      <c r="D239" s="8"/>
      <c r="E239" s="8"/>
    </row>
    <row r="240" spans="2:5" ht="12.75">
      <c r="B240" s="9"/>
      <c r="C240" s="6"/>
      <c r="D240" s="8"/>
      <c r="E240" s="8"/>
    </row>
    <row r="241" spans="2:5" ht="12.75">
      <c r="B241" s="9"/>
      <c r="C241" s="6"/>
      <c r="D241" s="8"/>
      <c r="E241" s="8"/>
    </row>
    <row r="242" spans="2:5" ht="12.75">
      <c r="B242" s="9"/>
      <c r="C242" s="6"/>
      <c r="D242" s="8"/>
      <c r="E242" s="8"/>
    </row>
    <row r="243" spans="2:5" ht="12.75">
      <c r="B243" s="9"/>
      <c r="C243" s="6"/>
      <c r="D243" s="8"/>
      <c r="E243" s="8"/>
    </row>
    <row r="244" spans="2:5" ht="12.75">
      <c r="B244" s="9"/>
      <c r="C244" s="6"/>
      <c r="D244" s="8"/>
      <c r="E244" s="8"/>
    </row>
    <row r="245" spans="2:5" ht="12.75">
      <c r="B245" s="9"/>
      <c r="C245" s="6"/>
      <c r="D245" s="8"/>
      <c r="E245" s="8"/>
    </row>
    <row r="246" spans="2:5" ht="12.75">
      <c r="B246" s="9"/>
      <c r="C246" s="6"/>
      <c r="D246" s="8"/>
      <c r="E246" s="8"/>
    </row>
    <row r="247" spans="2:5" ht="12.75">
      <c r="B247" s="9"/>
      <c r="C247" s="6"/>
      <c r="D247" s="8"/>
      <c r="E247" s="8"/>
    </row>
    <row r="248" spans="2:5" ht="12.75">
      <c r="B248" s="9"/>
      <c r="C248" s="6"/>
      <c r="D248" s="8"/>
      <c r="E248" s="8"/>
    </row>
    <row r="249" spans="2:5" ht="12.75">
      <c r="B249" s="9"/>
      <c r="C249" s="6"/>
      <c r="D249" s="8"/>
      <c r="E249" s="8"/>
    </row>
    <row r="250" spans="2:5" ht="12.75">
      <c r="B250" s="9"/>
      <c r="C250" s="6"/>
      <c r="D250" s="8"/>
      <c r="E250" s="8"/>
    </row>
    <row r="251" spans="2:5" ht="12.75">
      <c r="B251" s="9"/>
      <c r="C251" s="6"/>
      <c r="D251" s="8"/>
      <c r="E251" s="8"/>
    </row>
    <row r="252" spans="2:5" ht="12.75">
      <c r="B252" s="9"/>
      <c r="C252" s="6"/>
      <c r="D252" s="8"/>
      <c r="E252" s="8"/>
    </row>
    <row r="253" spans="2:5" ht="12.75">
      <c r="B253" s="9"/>
      <c r="C253" s="6"/>
      <c r="D253" s="8"/>
      <c r="E253" s="8"/>
    </row>
    <row r="254" spans="2:5" ht="12.75">
      <c r="B254" s="9"/>
      <c r="C254" s="6"/>
      <c r="D254" s="8"/>
      <c r="E254" s="8"/>
    </row>
    <row r="255" spans="2:5" ht="12.75">
      <c r="B255" s="9"/>
      <c r="C255" s="6"/>
      <c r="D255" s="8"/>
      <c r="E255" s="8"/>
    </row>
    <row r="256" spans="2:5" ht="12.75">
      <c r="B256" s="9"/>
      <c r="C256" s="6"/>
      <c r="D256" s="8"/>
      <c r="E256" s="8"/>
    </row>
    <row r="257" spans="2:5" ht="12.75">
      <c r="B257" s="9"/>
      <c r="C257" s="6"/>
      <c r="D257" s="8"/>
      <c r="E257" s="8"/>
    </row>
    <row r="258" spans="2:5" ht="12.75">
      <c r="B258" s="9"/>
      <c r="C258" s="6"/>
      <c r="D258" s="8"/>
      <c r="E258" s="8"/>
    </row>
    <row r="259" spans="2:5" ht="12.75">
      <c r="B259" s="9"/>
      <c r="C259" s="6"/>
      <c r="D259" s="8"/>
      <c r="E259" s="8"/>
    </row>
    <row r="260" spans="2:5" ht="12.75">
      <c r="B260" s="9"/>
      <c r="C260" s="6"/>
      <c r="D260" s="8"/>
      <c r="E260" s="8"/>
    </row>
    <row r="261" spans="2:5" ht="12.75">
      <c r="B261" s="9"/>
      <c r="C261" s="6"/>
      <c r="D261" s="8"/>
      <c r="E261" s="8"/>
    </row>
    <row r="262" spans="2:5" ht="12.75">
      <c r="B262" s="9"/>
      <c r="C262" s="6"/>
      <c r="D262" s="8"/>
      <c r="E262" s="8"/>
    </row>
    <row r="263" spans="2:5" ht="12.75">
      <c r="B263" s="9"/>
      <c r="C263" s="6"/>
      <c r="D263" s="8"/>
      <c r="E263" s="8"/>
    </row>
    <row r="264" spans="2:5" ht="12.75">
      <c r="B264" s="9"/>
      <c r="C264" s="6"/>
      <c r="D264" s="8"/>
      <c r="E264" s="8"/>
    </row>
    <row r="265" spans="2:5" ht="12.75">
      <c r="B265" s="9"/>
      <c r="C265" s="6"/>
      <c r="D265" s="8"/>
      <c r="E265" s="8"/>
    </row>
    <row r="266" spans="2:5" ht="12.75">
      <c r="B266" s="9"/>
      <c r="C266" s="6"/>
      <c r="D266" s="8"/>
      <c r="E266" s="8"/>
    </row>
    <row r="267" spans="2:5" ht="12.75">
      <c r="B267" s="9"/>
      <c r="C267" s="6"/>
      <c r="D267" s="8"/>
      <c r="E267" s="8"/>
    </row>
    <row r="268" spans="2:5" ht="12.75">
      <c r="B268" s="9"/>
      <c r="C268" s="6"/>
      <c r="D268" s="8"/>
      <c r="E268" s="8"/>
    </row>
    <row r="269" spans="2:5" ht="12.75">
      <c r="B269" s="9"/>
      <c r="C269" s="6"/>
      <c r="D269" s="8"/>
      <c r="E269" s="8"/>
    </row>
    <row r="270" spans="2:5" ht="12.75">
      <c r="B270" s="9"/>
      <c r="C270" s="6"/>
      <c r="D270" s="8"/>
      <c r="E270" s="8"/>
    </row>
    <row r="271" spans="2:5" ht="12.75">
      <c r="B271" s="9"/>
      <c r="C271" s="6"/>
      <c r="D271" s="8"/>
      <c r="E271" s="8"/>
    </row>
    <row r="272" spans="2:5" ht="12.75">
      <c r="B272" s="9"/>
      <c r="C272" s="6"/>
      <c r="D272" s="8"/>
      <c r="E272" s="8"/>
    </row>
    <row r="273" spans="2:5" ht="12.75">
      <c r="B273" s="9"/>
      <c r="C273" s="6"/>
      <c r="D273" s="8"/>
      <c r="E273" s="8"/>
    </row>
  </sheetData>
  <sheetProtection/>
  <mergeCells count="13">
    <mergeCell ref="B76:E76"/>
    <mergeCell ref="B77:E77"/>
    <mergeCell ref="B79:E79"/>
    <mergeCell ref="B80:E80"/>
    <mergeCell ref="B83:B84"/>
    <mergeCell ref="C83:C84"/>
    <mergeCell ref="D83:E83"/>
    <mergeCell ref="B11:E11"/>
    <mergeCell ref="B12:E12"/>
    <mergeCell ref="B14:E14"/>
    <mergeCell ref="B17:B18"/>
    <mergeCell ref="C17:C18"/>
    <mergeCell ref="D17:E17"/>
  </mergeCells>
  <printOptions/>
  <pageMargins left="0.7" right="0.7" top="0.75" bottom="0.75" header="0.3" footer="0.3"/>
  <pageSetup horizontalDpi="1200" verticalDpi="1200" orientation="portrait" paperSize="9" scale="52" r:id="rId2"/>
  <rowBreaks count="2" manualBreakCount="2">
    <brk id="73" max="8" man="1"/>
    <brk id="161" max="8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L462"/>
  <sheetViews>
    <sheetView zoomScalePageLayoutView="0" workbookViewId="0" topLeftCell="A1">
      <selection activeCell="A2" sqref="A2:D83"/>
    </sheetView>
  </sheetViews>
  <sheetFormatPr defaultColWidth="9.140625" defaultRowHeight="12.75"/>
  <cols>
    <col min="1" max="1" width="60.8515625" style="62" customWidth="1"/>
    <col min="2" max="2" width="4.421875" style="15" customWidth="1"/>
    <col min="3" max="3" width="14.28125" style="15" customWidth="1"/>
    <col min="4" max="4" width="14.140625" style="16" customWidth="1"/>
    <col min="5" max="5" width="49.7109375" style="15" hidden="1" customWidth="1"/>
    <col min="6" max="6" width="16.140625" style="15" hidden="1" customWidth="1"/>
    <col min="7" max="8" width="10.8515625" style="15" hidden="1" customWidth="1"/>
    <col min="9" max="11" width="14.140625" style="16" hidden="1" customWidth="1"/>
    <col min="12" max="12" width="14.140625" style="17" hidden="1" customWidth="1"/>
    <col min="13" max="21" width="0" style="15" hidden="1" customWidth="1"/>
    <col min="22" max="16384" width="9.140625" style="15" customWidth="1"/>
  </cols>
  <sheetData>
    <row r="1" ht="12.75">
      <c r="A1" s="14"/>
    </row>
    <row r="2" spans="1:11" ht="12.75">
      <c r="A2" s="207" t="s">
        <v>55</v>
      </c>
      <c r="B2" s="207"/>
      <c r="C2" s="207"/>
      <c r="D2" s="207"/>
      <c r="I2" s="15"/>
      <c r="J2" s="15"/>
      <c r="K2" s="15"/>
    </row>
    <row r="3" spans="1:11" ht="12.75">
      <c r="A3" s="208" t="s">
        <v>56</v>
      </c>
      <c r="B3" s="208"/>
      <c r="C3" s="208"/>
      <c r="D3" s="208"/>
      <c r="I3" s="15"/>
      <c r="J3" s="15"/>
      <c r="K3" s="15"/>
    </row>
    <row r="4" spans="1:12" ht="12.75">
      <c r="A4" s="18"/>
      <c r="B4" s="18"/>
      <c r="C4" s="18"/>
      <c r="D4" s="18"/>
      <c r="I4" s="18"/>
      <c r="J4" s="18"/>
      <c r="K4" s="18"/>
      <c r="L4" s="19"/>
    </row>
    <row r="5" spans="1:12" ht="12.75">
      <c r="A5" s="20" t="s">
        <v>57</v>
      </c>
      <c r="C5" s="18"/>
      <c r="D5" s="18" t="s">
        <v>58</v>
      </c>
      <c r="I5" s="18"/>
      <c r="J5" s="18"/>
      <c r="K5" s="18"/>
      <c r="L5" s="19"/>
    </row>
    <row r="6" spans="1:12" s="21" customFormat="1" ht="29.25" customHeight="1">
      <c r="A6" s="209" t="s">
        <v>59</v>
      </c>
      <c r="B6" s="211" t="s">
        <v>2</v>
      </c>
      <c r="C6" s="213" t="s">
        <v>60</v>
      </c>
      <c r="D6" s="213"/>
      <c r="L6" s="22"/>
    </row>
    <row r="7" spans="1:12" s="21" customFormat="1" ht="25.5">
      <c r="A7" s="214"/>
      <c r="B7" s="211"/>
      <c r="C7" s="23" t="s">
        <v>61</v>
      </c>
      <c r="D7" s="23" t="s">
        <v>62</v>
      </c>
      <c r="I7" s="23"/>
      <c r="J7" s="23"/>
      <c r="K7" s="23"/>
      <c r="L7" s="24"/>
    </row>
    <row r="8" spans="1:12" s="28" customFormat="1" ht="12.75">
      <c r="A8" s="25" t="s">
        <v>3</v>
      </c>
      <c r="B8" s="26" t="s">
        <v>4</v>
      </c>
      <c r="C8" s="26">
        <v>1</v>
      </c>
      <c r="D8" s="27">
        <v>2</v>
      </c>
      <c r="I8" s="27"/>
      <c r="J8" s="27"/>
      <c r="K8" s="27"/>
      <c r="L8" s="29"/>
    </row>
    <row r="9" spans="1:12" ht="15">
      <c r="A9" s="30" t="s">
        <v>63</v>
      </c>
      <c r="B9" s="31" t="s">
        <v>5</v>
      </c>
      <c r="C9" s="32">
        <f>C10+C11-C12+C13+C14</f>
        <v>1171549636.74</v>
      </c>
      <c r="D9" s="32">
        <f>D10+D11-D12+D13+D14</f>
        <v>2244002649.870001</v>
      </c>
      <c r="G9" s="16">
        <v>0.6700005531311035</v>
      </c>
      <c r="H9" s="16"/>
      <c r="I9" s="32">
        <f>C9/1000</f>
        <v>1171549.63674</v>
      </c>
      <c r="J9" s="32">
        <f>D9/1000</f>
        <v>2244002.649870001</v>
      </c>
      <c r="K9" s="32">
        <f>J9-I9</f>
        <v>1072453.0131300008</v>
      </c>
      <c r="L9" s="33">
        <f>K9/I9*100</f>
        <v>91.54140631328696</v>
      </c>
    </row>
    <row r="10" spans="1:12" ht="15">
      <c r="A10" s="34" t="s">
        <v>64</v>
      </c>
      <c r="B10" s="35" t="s">
        <v>6</v>
      </c>
      <c r="C10" s="36">
        <v>1127075994.04</v>
      </c>
      <c r="D10" s="37">
        <v>2207527569.6500006</v>
      </c>
      <c r="E10" s="38" t="s">
        <v>65</v>
      </c>
      <c r="G10" s="16">
        <v>-0.5899996757507324</v>
      </c>
      <c r="H10" s="16"/>
      <c r="I10" s="39">
        <f aca="true" t="shared" si="0" ref="I10:J73">C10/1000</f>
        <v>1127075.99404</v>
      </c>
      <c r="J10" s="37">
        <f t="shared" si="0"/>
        <v>2207527.5696500004</v>
      </c>
      <c r="K10" s="37">
        <f aca="true" t="shared" si="1" ref="K10:K73">J10-I10</f>
        <v>1080451.5756100004</v>
      </c>
      <c r="L10" s="40">
        <f aca="true" t="shared" si="2" ref="L10:L73">K10/I10*100</f>
        <v>95.8632409281583</v>
      </c>
    </row>
    <row r="11" spans="1:12" ht="15">
      <c r="A11" s="41" t="s">
        <v>66</v>
      </c>
      <c r="B11" s="35" t="s">
        <v>7</v>
      </c>
      <c r="C11" s="36">
        <v>45087766.65</v>
      </c>
      <c r="D11" s="36">
        <v>37202567.169999994</v>
      </c>
      <c r="E11" s="38" t="s">
        <v>67</v>
      </c>
      <c r="G11" s="16">
        <v>1.2599999979138374</v>
      </c>
      <c r="H11" s="16"/>
      <c r="I11" s="42">
        <f t="shared" si="0"/>
        <v>45087.76665</v>
      </c>
      <c r="J11" s="36">
        <f t="shared" si="0"/>
        <v>37202.567169999995</v>
      </c>
      <c r="K11" s="36">
        <f t="shared" si="1"/>
        <v>-7885.199480000003</v>
      </c>
      <c r="L11" s="43">
        <f t="shared" si="2"/>
        <v>-17.488556355452136</v>
      </c>
    </row>
    <row r="12" spans="1:12" ht="15">
      <c r="A12" s="41" t="s">
        <v>68</v>
      </c>
      <c r="B12" s="35" t="s">
        <v>8</v>
      </c>
      <c r="C12" s="36">
        <v>614123.95</v>
      </c>
      <c r="D12" s="36">
        <v>727486.95</v>
      </c>
      <c r="E12" s="38" t="s">
        <v>69</v>
      </c>
      <c r="G12" s="16">
        <v>0</v>
      </c>
      <c r="H12" s="16"/>
      <c r="I12" s="42">
        <f t="shared" si="0"/>
        <v>614.1239499999999</v>
      </c>
      <c r="J12" s="36">
        <f t="shared" si="0"/>
        <v>727.48695</v>
      </c>
      <c r="K12" s="36">
        <f t="shared" si="1"/>
        <v>113.36300000000006</v>
      </c>
      <c r="L12" s="43">
        <f t="shared" si="2"/>
        <v>18.45930288177168</v>
      </c>
    </row>
    <row r="13" spans="1:12" ht="25.5">
      <c r="A13" s="41" t="s">
        <v>70</v>
      </c>
      <c r="B13" s="35" t="s">
        <v>9</v>
      </c>
      <c r="C13" s="36">
        <v>0</v>
      </c>
      <c r="D13" s="36">
        <v>0</v>
      </c>
      <c r="E13" s="38"/>
      <c r="F13" s="44"/>
      <c r="G13" s="16">
        <v>0</v>
      </c>
      <c r="H13" s="16"/>
      <c r="I13" s="42">
        <f t="shared" si="0"/>
        <v>0</v>
      </c>
      <c r="J13" s="36">
        <f t="shared" si="0"/>
        <v>0</v>
      </c>
      <c r="K13" s="36">
        <f t="shared" si="1"/>
        <v>0</v>
      </c>
      <c r="L13" s="43" t="e">
        <f t="shared" si="2"/>
        <v>#DIV/0!</v>
      </c>
    </row>
    <row r="14" spans="1:12" ht="15">
      <c r="A14" s="41" t="s">
        <v>71</v>
      </c>
      <c r="B14" s="35" t="s">
        <v>10</v>
      </c>
      <c r="C14" s="36">
        <v>0</v>
      </c>
      <c r="D14" s="36">
        <v>0</v>
      </c>
      <c r="E14" s="45"/>
      <c r="G14" s="16">
        <v>0</v>
      </c>
      <c r="H14" s="16"/>
      <c r="I14" s="42">
        <f t="shared" si="0"/>
        <v>0</v>
      </c>
      <c r="J14" s="36">
        <f t="shared" si="0"/>
        <v>0</v>
      </c>
      <c r="K14" s="36">
        <f t="shared" si="1"/>
        <v>0</v>
      </c>
      <c r="L14" s="43" t="e">
        <f t="shared" si="2"/>
        <v>#DIV/0!</v>
      </c>
    </row>
    <row r="15" spans="1:12" ht="15">
      <c r="A15" s="41" t="s">
        <v>72</v>
      </c>
      <c r="B15" s="35"/>
      <c r="C15" s="37">
        <v>0</v>
      </c>
      <c r="D15" s="36"/>
      <c r="E15" s="45"/>
      <c r="G15" s="16">
        <v>0</v>
      </c>
      <c r="H15" s="16"/>
      <c r="I15" s="42">
        <f t="shared" si="0"/>
        <v>0</v>
      </c>
      <c r="J15" s="36">
        <f t="shared" si="0"/>
        <v>0</v>
      </c>
      <c r="K15" s="36">
        <f t="shared" si="1"/>
        <v>0</v>
      </c>
      <c r="L15" s="43" t="e">
        <f t="shared" si="2"/>
        <v>#DIV/0!</v>
      </c>
    </row>
    <row r="16" spans="1:12" ht="15">
      <c r="A16" s="41" t="s">
        <v>73</v>
      </c>
      <c r="B16" s="35" t="s">
        <v>11</v>
      </c>
      <c r="C16" s="37">
        <v>0</v>
      </c>
      <c r="D16" s="37">
        <v>147533783.0622519</v>
      </c>
      <c r="E16" s="45" t="s">
        <v>74</v>
      </c>
      <c r="G16" s="16">
        <v>-6.53999999165535</v>
      </c>
      <c r="H16" s="16"/>
      <c r="I16" s="39">
        <f t="shared" si="0"/>
        <v>0</v>
      </c>
      <c r="J16" s="37">
        <f t="shared" si="0"/>
        <v>147533.7830622519</v>
      </c>
      <c r="K16" s="37">
        <f t="shared" si="1"/>
        <v>147533.7830622519</v>
      </c>
      <c r="L16" s="40" t="e">
        <f t="shared" si="2"/>
        <v>#DIV/0!</v>
      </c>
    </row>
    <row r="17" spans="1:12" ht="15">
      <c r="A17" s="41" t="s">
        <v>75</v>
      </c>
      <c r="B17" s="35" t="s">
        <v>12</v>
      </c>
      <c r="C17" s="37">
        <v>-6449215.48</v>
      </c>
      <c r="D17" s="37">
        <v>0</v>
      </c>
      <c r="E17" s="46" t="s">
        <v>74</v>
      </c>
      <c r="F17" s="47"/>
      <c r="G17" s="16">
        <v>0</v>
      </c>
      <c r="H17" s="16"/>
      <c r="I17" s="39">
        <f t="shared" si="0"/>
        <v>-6449.215480000001</v>
      </c>
      <c r="J17" s="37">
        <f t="shared" si="0"/>
        <v>0</v>
      </c>
      <c r="K17" s="37">
        <f t="shared" si="1"/>
        <v>6449.215480000001</v>
      </c>
      <c r="L17" s="40">
        <f t="shared" si="2"/>
        <v>-100</v>
      </c>
    </row>
    <row r="18" spans="1:12" ht="15">
      <c r="A18" s="41" t="s">
        <v>76</v>
      </c>
      <c r="B18" s="35" t="s">
        <v>13</v>
      </c>
      <c r="C18" s="36">
        <v>20498674.9</v>
      </c>
      <c r="D18" s="36">
        <v>16832687.75</v>
      </c>
      <c r="E18" s="38" t="s">
        <v>77</v>
      </c>
      <c r="G18" s="16">
        <v>0.4699999988079071</v>
      </c>
      <c r="H18" s="16"/>
      <c r="I18" s="42">
        <f t="shared" si="0"/>
        <v>20498.674899999998</v>
      </c>
      <c r="J18" s="36">
        <f t="shared" si="0"/>
        <v>16832.68775</v>
      </c>
      <c r="K18" s="36">
        <f t="shared" si="1"/>
        <v>-3665.987149999997</v>
      </c>
      <c r="L18" s="43">
        <f t="shared" si="2"/>
        <v>-17.88402015195625</v>
      </c>
    </row>
    <row r="19" spans="1:12" ht="15">
      <c r="A19" s="41" t="s">
        <v>78</v>
      </c>
      <c r="B19" s="35" t="s">
        <v>14</v>
      </c>
      <c r="C19" s="36">
        <v>0</v>
      </c>
      <c r="D19" s="36">
        <v>0</v>
      </c>
      <c r="E19" s="38" t="s">
        <v>79</v>
      </c>
      <c r="G19" s="16">
        <v>0</v>
      </c>
      <c r="H19" s="16"/>
      <c r="I19" s="42">
        <f t="shared" si="0"/>
        <v>0</v>
      </c>
      <c r="J19" s="36">
        <f t="shared" si="0"/>
        <v>0</v>
      </c>
      <c r="K19" s="36">
        <f t="shared" si="1"/>
        <v>0</v>
      </c>
      <c r="L19" s="43" t="e">
        <f t="shared" si="2"/>
        <v>#DIV/0!</v>
      </c>
    </row>
    <row r="20" spans="1:12" ht="15">
      <c r="A20" s="41" t="s">
        <v>80</v>
      </c>
      <c r="B20" s="35" t="s">
        <v>15</v>
      </c>
      <c r="C20" s="36">
        <v>0</v>
      </c>
      <c r="D20" s="36">
        <v>0</v>
      </c>
      <c r="E20" s="38"/>
      <c r="G20" s="16">
        <v>0</v>
      </c>
      <c r="H20" s="16"/>
      <c r="I20" s="42">
        <f t="shared" si="0"/>
        <v>0</v>
      </c>
      <c r="J20" s="36">
        <f t="shared" si="0"/>
        <v>0</v>
      </c>
      <c r="K20" s="36">
        <f t="shared" si="1"/>
        <v>0</v>
      </c>
      <c r="L20" s="43" t="e">
        <f t="shared" si="2"/>
        <v>#DIV/0!</v>
      </c>
    </row>
    <row r="21" spans="1:12" ht="15">
      <c r="A21" s="41" t="s">
        <v>81</v>
      </c>
      <c r="B21" s="35" t="s">
        <v>16</v>
      </c>
      <c r="C21" s="36">
        <v>66791262.83</v>
      </c>
      <c r="D21" s="36">
        <v>1592342.01</v>
      </c>
      <c r="E21" s="38" t="s">
        <v>82</v>
      </c>
      <c r="G21" s="16">
        <v>0.3899999998975545</v>
      </c>
      <c r="H21" s="16"/>
      <c r="I21" s="42">
        <f t="shared" si="0"/>
        <v>66791.26282999999</v>
      </c>
      <c r="J21" s="36">
        <f t="shared" si="0"/>
        <v>1592.34201</v>
      </c>
      <c r="K21" s="36">
        <f t="shared" si="1"/>
        <v>-65198.92081999999</v>
      </c>
      <c r="L21" s="43">
        <f t="shared" si="2"/>
        <v>-97.61594265098282</v>
      </c>
    </row>
    <row r="22" spans="1:12" ht="15">
      <c r="A22" s="41" t="s">
        <v>83</v>
      </c>
      <c r="B22" s="35" t="s">
        <v>17</v>
      </c>
      <c r="C22" s="36">
        <v>3351136.0700000003</v>
      </c>
      <c r="D22" s="36">
        <v>3373536.9299999997</v>
      </c>
      <c r="E22" s="38" t="s">
        <v>84</v>
      </c>
      <c r="G22" s="16">
        <v>-0.11000000033527613</v>
      </c>
      <c r="H22" s="16"/>
      <c r="I22" s="42">
        <f t="shared" si="0"/>
        <v>3351.1360700000005</v>
      </c>
      <c r="J22" s="36">
        <f t="shared" si="0"/>
        <v>3373.5369299999998</v>
      </c>
      <c r="K22" s="36">
        <f t="shared" si="1"/>
        <v>22.400859999999284</v>
      </c>
      <c r="L22" s="43">
        <f t="shared" si="2"/>
        <v>0.6684556977717494</v>
      </c>
    </row>
    <row r="23" spans="1:12" ht="15">
      <c r="A23" s="41" t="s">
        <v>85</v>
      </c>
      <c r="B23" s="35" t="s">
        <v>18</v>
      </c>
      <c r="C23" s="36">
        <v>0</v>
      </c>
      <c r="D23" s="36">
        <v>0</v>
      </c>
      <c r="E23" s="38"/>
      <c r="G23" s="16">
        <v>0</v>
      </c>
      <c r="H23" s="16"/>
      <c r="I23" s="42">
        <f t="shared" si="0"/>
        <v>0</v>
      </c>
      <c r="J23" s="36">
        <f t="shared" si="0"/>
        <v>0</v>
      </c>
      <c r="K23" s="36">
        <f t="shared" si="1"/>
        <v>0</v>
      </c>
      <c r="L23" s="43" t="e">
        <f t="shared" si="2"/>
        <v>#DIV/0!</v>
      </c>
    </row>
    <row r="24" spans="1:12" ht="15">
      <c r="A24" s="41" t="s">
        <v>86</v>
      </c>
      <c r="B24" s="35" t="s">
        <v>19</v>
      </c>
      <c r="C24" s="36">
        <v>1619540.9500000002</v>
      </c>
      <c r="D24" s="37">
        <v>2315161.63</v>
      </c>
      <c r="E24" s="38"/>
      <c r="G24" s="16">
        <v>-0.3700000001117587</v>
      </c>
      <c r="H24" s="16"/>
      <c r="I24" s="39">
        <f t="shared" si="0"/>
        <v>1619.5409500000003</v>
      </c>
      <c r="J24" s="37">
        <f t="shared" si="0"/>
        <v>2315.16163</v>
      </c>
      <c r="K24" s="37">
        <f t="shared" si="1"/>
        <v>695.6206799999998</v>
      </c>
      <c r="L24" s="40">
        <f t="shared" si="2"/>
        <v>42.95171912757128</v>
      </c>
    </row>
    <row r="25" spans="1:12" ht="30" customHeight="1">
      <c r="A25" s="48" t="s">
        <v>87</v>
      </c>
      <c r="B25" s="31" t="s">
        <v>20</v>
      </c>
      <c r="C25" s="49">
        <f>C9+C16-C17+C18+C19+C20+C21+C22</f>
        <v>1268639926.02</v>
      </c>
      <c r="D25" s="49">
        <f>D9+D16-D17+D18+D19+D20+D21+D22</f>
        <v>2413334999.622253</v>
      </c>
      <c r="E25" s="38"/>
      <c r="G25" s="16">
        <v>-5.119999408721924</v>
      </c>
      <c r="H25" s="16"/>
      <c r="I25" s="32">
        <f t="shared" si="0"/>
        <v>1268639.92602</v>
      </c>
      <c r="J25" s="49">
        <f t="shared" si="0"/>
        <v>2413334.999622253</v>
      </c>
      <c r="K25" s="49">
        <f t="shared" si="1"/>
        <v>1144695.0736022529</v>
      </c>
      <c r="L25" s="50">
        <f t="shared" si="2"/>
        <v>90.23009997749408</v>
      </c>
    </row>
    <row r="26" spans="1:12" ht="15">
      <c r="A26" s="34" t="s">
        <v>88</v>
      </c>
      <c r="B26" s="35" t="s">
        <v>21</v>
      </c>
      <c r="C26" s="36">
        <v>432521232.3</v>
      </c>
      <c r="D26" s="36">
        <v>881850967.05</v>
      </c>
      <c r="E26" s="38" t="s">
        <v>89</v>
      </c>
      <c r="G26" s="16">
        <v>-0.48000001907348633</v>
      </c>
      <c r="H26" s="16"/>
      <c r="I26" s="42">
        <f t="shared" si="0"/>
        <v>432521.23230000003</v>
      </c>
      <c r="J26" s="36">
        <f t="shared" si="0"/>
        <v>881850.96705</v>
      </c>
      <c r="K26" s="36">
        <f t="shared" si="1"/>
        <v>449329.73474999995</v>
      </c>
      <c r="L26" s="43">
        <f t="shared" si="2"/>
        <v>103.88616816811928</v>
      </c>
    </row>
    <row r="27" spans="1:12" ht="15">
      <c r="A27" s="41" t="s">
        <v>90</v>
      </c>
      <c r="B27" s="35" t="s">
        <v>22</v>
      </c>
      <c r="C27" s="36">
        <v>6686045.94</v>
      </c>
      <c r="D27" s="36">
        <v>8711964.31</v>
      </c>
      <c r="E27" s="38" t="s">
        <v>91</v>
      </c>
      <c r="G27" s="16">
        <v>1.3800000008195639</v>
      </c>
      <c r="H27" s="16"/>
      <c r="I27" s="42">
        <f t="shared" si="0"/>
        <v>6686.04594</v>
      </c>
      <c r="J27" s="36">
        <f t="shared" si="0"/>
        <v>8711.964310000001</v>
      </c>
      <c r="K27" s="36">
        <f t="shared" si="1"/>
        <v>2025.9183700000012</v>
      </c>
      <c r="L27" s="43">
        <f t="shared" si="2"/>
        <v>30.300694733186372</v>
      </c>
    </row>
    <row r="28" spans="1:12" ht="15">
      <c r="A28" s="34" t="s">
        <v>92</v>
      </c>
      <c r="B28" s="35" t="s">
        <v>23</v>
      </c>
      <c r="C28" s="51">
        <v>285655449.4</v>
      </c>
      <c r="D28" s="51">
        <v>451442532.63</v>
      </c>
      <c r="E28" s="38" t="s">
        <v>93</v>
      </c>
      <c r="G28" s="16">
        <v>-0.10000002384185791</v>
      </c>
      <c r="H28" s="16"/>
      <c r="I28" s="42">
        <f t="shared" si="0"/>
        <v>285655.4494</v>
      </c>
      <c r="J28" s="51">
        <f t="shared" si="0"/>
        <v>451442.53263</v>
      </c>
      <c r="K28" s="51">
        <f t="shared" si="1"/>
        <v>165787.08323</v>
      </c>
      <c r="L28" s="52">
        <f t="shared" si="2"/>
        <v>58.03743061027703</v>
      </c>
    </row>
    <row r="29" spans="1:12" ht="15">
      <c r="A29" s="34" t="s">
        <v>94</v>
      </c>
      <c r="B29" s="35" t="s">
        <v>24</v>
      </c>
      <c r="C29" s="51">
        <v>27772526.81</v>
      </c>
      <c r="D29" s="51">
        <v>28142996.29</v>
      </c>
      <c r="E29" s="38" t="s">
        <v>95</v>
      </c>
      <c r="G29" s="16">
        <v>0.5</v>
      </c>
      <c r="H29" s="16"/>
      <c r="I29" s="42">
        <f t="shared" si="0"/>
        <v>27772.52681</v>
      </c>
      <c r="J29" s="51">
        <f t="shared" si="0"/>
        <v>28142.99629</v>
      </c>
      <c r="K29" s="51">
        <f t="shared" si="1"/>
        <v>370.46947999999975</v>
      </c>
      <c r="L29" s="52">
        <f t="shared" si="2"/>
        <v>1.3339422895672768</v>
      </c>
    </row>
    <row r="30" spans="1:12" ht="15">
      <c r="A30" s="41" t="s">
        <v>96</v>
      </c>
      <c r="B30" s="35" t="s">
        <v>25</v>
      </c>
      <c r="C30" s="51">
        <v>726841</v>
      </c>
      <c r="D30" s="51">
        <v>281285.35000000003</v>
      </c>
      <c r="E30" s="38" t="s">
        <v>97</v>
      </c>
      <c r="G30" s="16">
        <v>0.39000000001396984</v>
      </c>
      <c r="H30" s="16"/>
      <c r="I30" s="42">
        <f t="shared" si="0"/>
        <v>726.841</v>
      </c>
      <c r="J30" s="51">
        <f t="shared" si="0"/>
        <v>281.28535000000005</v>
      </c>
      <c r="K30" s="51">
        <f t="shared" si="1"/>
        <v>-445.55564999999996</v>
      </c>
      <c r="L30" s="52">
        <f t="shared" si="2"/>
        <v>-61.300291260399455</v>
      </c>
    </row>
    <row r="31" spans="1:12" ht="15">
      <c r="A31" s="34" t="s">
        <v>98</v>
      </c>
      <c r="B31" s="35" t="s">
        <v>26</v>
      </c>
      <c r="C31" s="42">
        <v>145919972</v>
      </c>
      <c r="D31" s="42">
        <f>SUM(D32:D33)</f>
        <v>176127011.78</v>
      </c>
      <c r="E31" s="38"/>
      <c r="G31" s="16">
        <v>-0.2199999988079071</v>
      </c>
      <c r="H31" s="16"/>
      <c r="I31" s="42">
        <f t="shared" si="0"/>
        <v>145919.972</v>
      </c>
      <c r="J31" s="42">
        <f t="shared" si="0"/>
        <v>176127.01178</v>
      </c>
      <c r="K31" s="42">
        <f t="shared" si="1"/>
        <v>30207.039779999992</v>
      </c>
      <c r="L31" s="53">
        <f t="shared" si="2"/>
        <v>20.701100312711127</v>
      </c>
    </row>
    <row r="32" spans="1:12" ht="15">
      <c r="A32" s="34" t="s">
        <v>99</v>
      </c>
      <c r="B32" s="35" t="s">
        <v>27</v>
      </c>
      <c r="C32" s="51">
        <v>138034194</v>
      </c>
      <c r="D32" s="51">
        <v>166537108</v>
      </c>
      <c r="E32" s="38" t="s">
        <v>100</v>
      </c>
      <c r="G32" s="16">
        <v>0</v>
      </c>
      <c r="H32" s="16"/>
      <c r="I32" s="42">
        <f t="shared" si="0"/>
        <v>138034.194</v>
      </c>
      <c r="J32" s="51">
        <f t="shared" si="0"/>
        <v>166537.108</v>
      </c>
      <c r="K32" s="51">
        <f t="shared" si="1"/>
        <v>28502.91400000002</v>
      </c>
      <c r="L32" s="52">
        <f t="shared" si="2"/>
        <v>20.64916900228361</v>
      </c>
    </row>
    <row r="33" spans="1:12" ht="15">
      <c r="A33" s="34" t="s">
        <v>101</v>
      </c>
      <c r="B33" s="35" t="s">
        <v>28</v>
      </c>
      <c r="C33" s="51">
        <v>7885778</v>
      </c>
      <c r="D33" s="51">
        <v>9589903.780000001</v>
      </c>
      <c r="E33" s="38" t="s">
        <v>102</v>
      </c>
      <c r="G33" s="16">
        <v>-0.2199999988079071</v>
      </c>
      <c r="H33" s="16"/>
      <c r="I33" s="42">
        <f t="shared" si="0"/>
        <v>7885.778</v>
      </c>
      <c r="J33" s="51">
        <f t="shared" si="0"/>
        <v>9589.90378</v>
      </c>
      <c r="K33" s="51">
        <f t="shared" si="1"/>
        <v>1704.1257800000003</v>
      </c>
      <c r="L33" s="52">
        <f t="shared" si="2"/>
        <v>21.610116084931636</v>
      </c>
    </row>
    <row r="34" spans="1:12" ht="25.5">
      <c r="A34" s="34" t="s">
        <v>103</v>
      </c>
      <c r="B34" s="35" t="s">
        <v>29</v>
      </c>
      <c r="C34" s="51">
        <v>47981884.15</v>
      </c>
      <c r="D34" s="51">
        <f>D35-D36</f>
        <v>46591423.85</v>
      </c>
      <c r="E34" s="38"/>
      <c r="G34" s="16">
        <v>-0.6099999994039536</v>
      </c>
      <c r="H34" s="16"/>
      <c r="I34" s="42">
        <f t="shared" si="0"/>
        <v>47981.88415</v>
      </c>
      <c r="J34" s="51">
        <f t="shared" si="0"/>
        <v>46591.42385</v>
      </c>
      <c r="K34" s="51">
        <f t="shared" si="1"/>
        <v>-1390.4602999999988</v>
      </c>
      <c r="L34" s="52">
        <f t="shared" si="2"/>
        <v>-2.8978859930826597</v>
      </c>
    </row>
    <row r="35" spans="1:12" ht="15">
      <c r="A35" s="34" t="s">
        <v>104</v>
      </c>
      <c r="B35" s="35" t="s">
        <v>30</v>
      </c>
      <c r="C35" s="51">
        <v>47981884.15</v>
      </c>
      <c r="D35" s="51">
        <v>46591423.85</v>
      </c>
      <c r="E35" s="38" t="s">
        <v>105</v>
      </c>
      <c r="G35" s="16">
        <v>-0.6099999994039536</v>
      </c>
      <c r="H35" s="16"/>
      <c r="I35" s="42">
        <f t="shared" si="0"/>
        <v>47981.88415</v>
      </c>
      <c r="J35" s="51">
        <f t="shared" si="0"/>
        <v>46591.42385</v>
      </c>
      <c r="K35" s="51">
        <f t="shared" si="1"/>
        <v>-1390.4602999999988</v>
      </c>
      <c r="L35" s="52">
        <f t="shared" si="2"/>
        <v>-2.8978859930826597</v>
      </c>
    </row>
    <row r="36" spans="1:12" ht="15">
      <c r="A36" s="34" t="s">
        <v>106</v>
      </c>
      <c r="B36" s="35" t="s">
        <v>31</v>
      </c>
      <c r="C36" s="51">
        <v>0</v>
      </c>
      <c r="D36" s="51">
        <v>0</v>
      </c>
      <c r="E36" s="38" t="s">
        <v>107</v>
      </c>
      <c r="G36" s="16">
        <v>0</v>
      </c>
      <c r="H36" s="16"/>
      <c r="I36" s="42">
        <f t="shared" si="0"/>
        <v>0</v>
      </c>
      <c r="J36" s="51">
        <f t="shared" si="0"/>
        <v>0</v>
      </c>
      <c r="K36" s="51">
        <f t="shared" si="1"/>
        <v>0</v>
      </c>
      <c r="L36" s="52" t="e">
        <f t="shared" si="2"/>
        <v>#DIV/0!</v>
      </c>
    </row>
    <row r="37" spans="1:12" ht="15">
      <c r="A37" s="34" t="s">
        <v>108</v>
      </c>
      <c r="B37" s="35" t="s">
        <v>32</v>
      </c>
      <c r="C37" s="51">
        <v>1286373.0300000003</v>
      </c>
      <c r="D37" s="51">
        <f>D38-D39</f>
        <v>1127945.9799999997</v>
      </c>
      <c r="E37" s="38"/>
      <c r="G37" s="16">
        <v>-0.10000000009313226</v>
      </c>
      <c r="H37" s="16"/>
      <c r="I37" s="42">
        <f t="shared" si="0"/>
        <v>1286.3730300000002</v>
      </c>
      <c r="J37" s="51">
        <f t="shared" si="0"/>
        <v>1127.9459799999997</v>
      </c>
      <c r="K37" s="51">
        <f t="shared" si="1"/>
        <v>-158.42705000000046</v>
      </c>
      <c r="L37" s="52">
        <f t="shared" si="2"/>
        <v>-12.315793809825166</v>
      </c>
    </row>
    <row r="38" spans="1:12" ht="15">
      <c r="A38" s="34" t="s">
        <v>109</v>
      </c>
      <c r="B38" s="35" t="s">
        <v>33</v>
      </c>
      <c r="C38" s="51">
        <v>2225304.49</v>
      </c>
      <c r="D38" s="51">
        <v>2862847.57</v>
      </c>
      <c r="E38" s="38" t="s">
        <v>110</v>
      </c>
      <c r="G38" s="16">
        <v>0.02000000001862645</v>
      </c>
      <c r="H38" s="16"/>
      <c r="I38" s="42">
        <f t="shared" si="0"/>
        <v>2225.3044900000004</v>
      </c>
      <c r="J38" s="51">
        <f t="shared" si="0"/>
        <v>2862.84757</v>
      </c>
      <c r="K38" s="51">
        <f t="shared" si="1"/>
        <v>637.5430799999995</v>
      </c>
      <c r="L38" s="52">
        <f t="shared" si="2"/>
        <v>28.649700877563923</v>
      </c>
    </row>
    <row r="39" spans="1:12" ht="15">
      <c r="A39" s="34" t="s">
        <v>111</v>
      </c>
      <c r="B39" s="35" t="s">
        <v>34</v>
      </c>
      <c r="C39" s="36">
        <v>938931.46</v>
      </c>
      <c r="D39" s="36">
        <v>1734901.59</v>
      </c>
      <c r="E39" s="38" t="s">
        <v>112</v>
      </c>
      <c r="G39" s="16">
        <v>0.12000000011175871</v>
      </c>
      <c r="H39" s="16"/>
      <c r="I39" s="42">
        <f t="shared" si="0"/>
        <v>938.93146</v>
      </c>
      <c r="J39" s="36">
        <f t="shared" si="0"/>
        <v>1734.9015900000002</v>
      </c>
      <c r="K39" s="36">
        <f t="shared" si="1"/>
        <v>795.9701300000002</v>
      </c>
      <c r="L39" s="43">
        <f t="shared" si="2"/>
        <v>84.77403984312126</v>
      </c>
    </row>
    <row r="40" spans="1:12" ht="15">
      <c r="A40" s="34" t="s">
        <v>113</v>
      </c>
      <c r="B40" s="35" t="s">
        <v>35</v>
      </c>
      <c r="C40" s="42">
        <v>108992345.14999999</v>
      </c>
      <c r="D40" s="42">
        <f>SUM(D41:D47)</f>
        <v>161821275.7</v>
      </c>
      <c r="E40" s="38"/>
      <c r="G40" s="16">
        <v>-1.8400000035762787</v>
      </c>
      <c r="H40" s="16"/>
      <c r="I40" s="42">
        <f t="shared" si="0"/>
        <v>108992.34515</v>
      </c>
      <c r="J40" s="42">
        <f t="shared" si="0"/>
        <v>161821.2757</v>
      </c>
      <c r="K40" s="42">
        <f t="shared" si="1"/>
        <v>52828.930550000005</v>
      </c>
      <c r="L40" s="53">
        <f t="shared" si="2"/>
        <v>48.47031273370119</v>
      </c>
    </row>
    <row r="41" spans="1:12" ht="15">
      <c r="A41" s="34" t="s">
        <v>114</v>
      </c>
      <c r="B41" s="35" t="s">
        <v>36</v>
      </c>
      <c r="C41" s="54">
        <v>79967604.38</v>
      </c>
      <c r="D41" s="54">
        <v>117704038.97</v>
      </c>
      <c r="E41" s="38" t="s">
        <v>115</v>
      </c>
      <c r="G41" s="16">
        <v>-2.75</v>
      </c>
      <c r="H41" s="16"/>
      <c r="I41" s="54">
        <f t="shared" si="0"/>
        <v>79967.60437999999</v>
      </c>
      <c r="J41" s="54">
        <f t="shared" si="0"/>
        <v>117704.03897</v>
      </c>
      <c r="K41" s="54">
        <f t="shared" si="1"/>
        <v>37736.434590000004</v>
      </c>
      <c r="L41" s="55">
        <f t="shared" si="2"/>
        <v>47.1896524631141</v>
      </c>
    </row>
    <row r="42" spans="1:12" ht="38.25">
      <c r="A42" s="34" t="s">
        <v>116</v>
      </c>
      <c r="B42" s="35" t="s">
        <v>37</v>
      </c>
      <c r="C42" s="54">
        <v>5679107.71</v>
      </c>
      <c r="D42" s="54">
        <v>5292562.8</v>
      </c>
      <c r="E42" s="38" t="s">
        <v>117</v>
      </c>
      <c r="G42" s="16">
        <v>-0.21999999973922968</v>
      </c>
      <c r="H42" s="16"/>
      <c r="I42" s="54">
        <f t="shared" si="0"/>
        <v>5679.10771</v>
      </c>
      <c r="J42" s="54">
        <f t="shared" si="0"/>
        <v>5292.5628</v>
      </c>
      <c r="K42" s="54">
        <f t="shared" si="1"/>
        <v>-386.5449100000005</v>
      </c>
      <c r="L42" s="55">
        <f t="shared" si="2"/>
        <v>-6.806437379579133</v>
      </c>
    </row>
    <row r="43" spans="1:12" ht="15">
      <c r="A43" s="34" t="s">
        <v>118</v>
      </c>
      <c r="B43" s="35" t="s">
        <v>38</v>
      </c>
      <c r="C43" s="56">
        <v>543108</v>
      </c>
      <c r="D43" s="56">
        <v>628631.23</v>
      </c>
      <c r="E43" s="38" t="s">
        <v>119</v>
      </c>
      <c r="G43" s="16">
        <v>0.22999999998137355</v>
      </c>
      <c r="H43" s="16"/>
      <c r="I43" s="54">
        <f t="shared" si="0"/>
        <v>543.108</v>
      </c>
      <c r="J43" s="56">
        <f t="shared" si="0"/>
        <v>628.63123</v>
      </c>
      <c r="K43" s="56">
        <f t="shared" si="1"/>
        <v>85.52323000000001</v>
      </c>
      <c r="L43" s="57">
        <f t="shared" si="2"/>
        <v>15.747002437820843</v>
      </c>
    </row>
    <row r="44" spans="1:12" ht="15">
      <c r="A44" s="34" t="s">
        <v>120</v>
      </c>
      <c r="B44" s="35" t="s">
        <v>39</v>
      </c>
      <c r="C44" s="56">
        <v>0</v>
      </c>
      <c r="D44" s="56">
        <v>0</v>
      </c>
      <c r="E44" s="38" t="s">
        <v>121</v>
      </c>
      <c r="G44" s="16">
        <v>0</v>
      </c>
      <c r="H44" s="16"/>
      <c r="I44" s="54">
        <f t="shared" si="0"/>
        <v>0</v>
      </c>
      <c r="J44" s="56">
        <f t="shared" si="0"/>
        <v>0</v>
      </c>
      <c r="K44" s="56">
        <f t="shared" si="1"/>
        <v>0</v>
      </c>
      <c r="L44" s="57" t="e">
        <f t="shared" si="2"/>
        <v>#DIV/0!</v>
      </c>
    </row>
    <row r="45" spans="1:12" ht="15">
      <c r="A45" s="34" t="s">
        <v>122</v>
      </c>
      <c r="B45" s="35" t="s">
        <v>41</v>
      </c>
      <c r="C45" s="58">
        <v>0</v>
      </c>
      <c r="D45" s="56">
        <v>0</v>
      </c>
      <c r="E45" s="38"/>
      <c r="G45" s="16">
        <v>0</v>
      </c>
      <c r="H45" s="16"/>
      <c r="I45" s="54">
        <f t="shared" si="0"/>
        <v>0</v>
      </c>
      <c r="J45" s="56">
        <f t="shared" si="0"/>
        <v>0</v>
      </c>
      <c r="K45" s="56">
        <f t="shared" si="1"/>
        <v>0</v>
      </c>
      <c r="L45" s="57" t="e">
        <f t="shared" si="2"/>
        <v>#DIV/0!</v>
      </c>
    </row>
    <row r="46" spans="1:12" ht="15">
      <c r="A46" s="34" t="s">
        <v>123</v>
      </c>
      <c r="B46" s="35" t="s">
        <v>42</v>
      </c>
      <c r="C46" s="36">
        <v>22802525.06</v>
      </c>
      <c r="D46" s="36">
        <v>38196042.7</v>
      </c>
      <c r="E46" s="38" t="s">
        <v>124</v>
      </c>
      <c r="G46" s="16">
        <v>0.9000000059604645</v>
      </c>
      <c r="H46" s="16"/>
      <c r="I46" s="42">
        <f t="shared" si="0"/>
        <v>22802.52506</v>
      </c>
      <c r="J46" s="36">
        <f t="shared" si="0"/>
        <v>38196.042700000005</v>
      </c>
      <c r="K46" s="36">
        <f t="shared" si="1"/>
        <v>15393.517640000005</v>
      </c>
      <c r="L46" s="43">
        <f t="shared" si="2"/>
        <v>67.50795185838075</v>
      </c>
    </row>
    <row r="47" spans="1:12" ht="25.5">
      <c r="A47" s="41" t="s">
        <v>125</v>
      </c>
      <c r="B47" s="35" t="s">
        <v>43</v>
      </c>
      <c r="C47" s="36">
        <v>0</v>
      </c>
      <c r="D47" s="36">
        <v>0</v>
      </c>
      <c r="E47" s="38"/>
      <c r="G47" s="16">
        <v>0</v>
      </c>
      <c r="H47" s="16"/>
      <c r="I47" s="42">
        <f t="shared" si="0"/>
        <v>0</v>
      </c>
      <c r="J47" s="36">
        <f t="shared" si="0"/>
        <v>0</v>
      </c>
      <c r="K47" s="36">
        <f t="shared" si="1"/>
        <v>0</v>
      </c>
      <c r="L47" s="43" t="e">
        <f t="shared" si="2"/>
        <v>#DIV/0!</v>
      </c>
    </row>
    <row r="48" spans="1:12" ht="15">
      <c r="A48" s="34" t="s">
        <v>126</v>
      </c>
      <c r="B48" s="35" t="s">
        <v>44</v>
      </c>
      <c r="C48" s="42">
        <v>3597631</v>
      </c>
      <c r="D48" s="42">
        <f>D49-D50</f>
        <v>17423926.030000005</v>
      </c>
      <c r="E48" s="38"/>
      <c r="G48" s="16">
        <v>-0.08999999985098839</v>
      </c>
      <c r="H48" s="16"/>
      <c r="I48" s="42">
        <f t="shared" si="0"/>
        <v>3597.631</v>
      </c>
      <c r="J48" s="42">
        <f t="shared" si="0"/>
        <v>17423.926030000006</v>
      </c>
      <c r="K48" s="42">
        <f t="shared" si="1"/>
        <v>13826.295030000007</v>
      </c>
      <c r="L48" s="53">
        <f t="shared" si="2"/>
        <v>384.3166525416311</v>
      </c>
    </row>
    <row r="49" spans="1:12" ht="15">
      <c r="A49" s="34" t="s">
        <v>127</v>
      </c>
      <c r="B49" s="35" t="s">
        <v>45</v>
      </c>
      <c r="C49" s="36">
        <v>9164813</v>
      </c>
      <c r="D49" s="36">
        <v>44339809.120000005</v>
      </c>
      <c r="E49" s="38" t="s">
        <v>128</v>
      </c>
      <c r="G49" s="16">
        <v>0</v>
      </c>
      <c r="H49" s="16"/>
      <c r="I49" s="42">
        <f t="shared" si="0"/>
        <v>9164.813</v>
      </c>
      <c r="J49" s="36">
        <f t="shared" si="0"/>
        <v>44339.809120000005</v>
      </c>
      <c r="K49" s="36">
        <f t="shared" si="1"/>
        <v>35174.99612</v>
      </c>
      <c r="L49" s="43">
        <f t="shared" si="2"/>
        <v>383.80484271746735</v>
      </c>
    </row>
    <row r="50" spans="1:12" ht="15">
      <c r="A50" s="34" t="s">
        <v>129</v>
      </c>
      <c r="B50" s="35" t="s">
        <v>46</v>
      </c>
      <c r="C50" s="36">
        <v>5567182</v>
      </c>
      <c r="D50" s="59">
        <v>26915883.09</v>
      </c>
      <c r="E50" s="38" t="s">
        <v>130</v>
      </c>
      <c r="G50" s="16">
        <v>0.08999999985098839</v>
      </c>
      <c r="H50" s="16"/>
      <c r="I50" s="39">
        <f t="shared" si="0"/>
        <v>5567.182</v>
      </c>
      <c r="J50" s="37">
        <f t="shared" si="0"/>
        <v>26915.88309</v>
      </c>
      <c r="K50" s="37">
        <f t="shared" si="1"/>
        <v>21348.70109</v>
      </c>
      <c r="L50" s="40">
        <f t="shared" si="2"/>
        <v>383.474100361727</v>
      </c>
    </row>
    <row r="51" spans="1:12" ht="15">
      <c r="A51" s="48" t="s">
        <v>131</v>
      </c>
      <c r="B51" s="31" t="s">
        <v>47</v>
      </c>
      <c r="C51" s="49">
        <f>C26+C27+C28+C29-C30+C31+C34+C37+C40+C48</f>
        <v>1059686618.7799999</v>
      </c>
      <c r="D51" s="49">
        <f>D26+D27+D28+D29-D30+D31+D34+D37+D40+D48</f>
        <v>1772958758.2699997</v>
      </c>
      <c r="E51" s="38"/>
      <c r="G51" s="16">
        <v>-1.9500000476837158</v>
      </c>
      <c r="H51" s="16"/>
      <c r="I51" s="32">
        <f t="shared" si="0"/>
        <v>1059686.61878</v>
      </c>
      <c r="J51" s="49">
        <f t="shared" si="0"/>
        <v>1772958.7582699996</v>
      </c>
      <c r="K51" s="49">
        <f t="shared" si="1"/>
        <v>713272.1394899997</v>
      </c>
      <c r="L51" s="50">
        <f t="shared" si="2"/>
        <v>67.30972410609265</v>
      </c>
    </row>
    <row r="52" spans="1:12" ht="15">
      <c r="A52" s="48" t="s">
        <v>132</v>
      </c>
      <c r="B52" s="31"/>
      <c r="C52" s="49"/>
      <c r="D52" s="49"/>
      <c r="E52" s="38"/>
      <c r="G52" s="16">
        <v>0</v>
      </c>
      <c r="H52" s="16"/>
      <c r="I52" s="32">
        <f t="shared" si="0"/>
        <v>0</v>
      </c>
      <c r="J52" s="49">
        <f t="shared" si="0"/>
        <v>0</v>
      </c>
      <c r="K52" s="49">
        <f t="shared" si="1"/>
        <v>0</v>
      </c>
      <c r="L52" s="50" t="e">
        <f t="shared" si="2"/>
        <v>#DIV/0!</v>
      </c>
    </row>
    <row r="53" spans="1:12" ht="15">
      <c r="A53" s="60" t="s">
        <v>133</v>
      </c>
      <c r="B53" s="31" t="s">
        <v>48</v>
      </c>
      <c r="C53" s="49">
        <f>IF(C25&gt;C51,C25-C51,0)</f>
        <v>208953307.24000013</v>
      </c>
      <c r="D53" s="49">
        <f>IF(D25&gt;D51,D25-D51,0)</f>
        <v>640376241.3522532</v>
      </c>
      <c r="E53" s="38"/>
      <c r="G53" s="16">
        <v>-3.169999361038208</v>
      </c>
      <c r="H53" s="16"/>
      <c r="I53" s="32">
        <f t="shared" si="0"/>
        <v>208953.30724000014</v>
      </c>
      <c r="J53" s="49">
        <f t="shared" si="0"/>
        <v>640376.2413522532</v>
      </c>
      <c r="K53" s="49">
        <f t="shared" si="1"/>
        <v>431422.93411225313</v>
      </c>
      <c r="L53" s="50">
        <f t="shared" si="2"/>
        <v>206.46858372848257</v>
      </c>
    </row>
    <row r="54" spans="1:12" ht="15">
      <c r="A54" s="60" t="s">
        <v>134</v>
      </c>
      <c r="B54" s="31" t="s">
        <v>49</v>
      </c>
      <c r="C54" s="49">
        <f>IF(C25&lt;C51,C51-C25,0)</f>
        <v>0</v>
      </c>
      <c r="D54" s="49">
        <f>IF(D25&lt;D51,D51-D25,0)</f>
        <v>0</v>
      </c>
      <c r="E54" s="38"/>
      <c r="G54" s="16">
        <v>0</v>
      </c>
      <c r="H54" s="16"/>
      <c r="I54" s="32">
        <f t="shared" si="0"/>
        <v>0</v>
      </c>
      <c r="J54" s="49">
        <f t="shared" si="0"/>
        <v>0</v>
      </c>
      <c r="K54" s="49">
        <f t="shared" si="1"/>
        <v>0</v>
      </c>
      <c r="L54" s="50" t="e">
        <f t="shared" si="2"/>
        <v>#DIV/0!</v>
      </c>
    </row>
    <row r="55" spans="1:12" ht="15">
      <c r="A55" s="41" t="s">
        <v>135</v>
      </c>
      <c r="B55" s="35" t="s">
        <v>50</v>
      </c>
      <c r="C55" s="36">
        <v>0</v>
      </c>
      <c r="D55" s="36">
        <v>0</v>
      </c>
      <c r="E55" s="38"/>
      <c r="G55" s="16">
        <v>0</v>
      </c>
      <c r="H55" s="16"/>
      <c r="I55" s="42">
        <f t="shared" si="0"/>
        <v>0</v>
      </c>
      <c r="J55" s="36">
        <f t="shared" si="0"/>
        <v>0</v>
      </c>
      <c r="K55" s="36">
        <f t="shared" si="1"/>
        <v>0</v>
      </c>
      <c r="L55" s="43" t="e">
        <f t="shared" si="2"/>
        <v>#DIV/0!</v>
      </c>
    </row>
    <row r="56" spans="1:12" ht="15">
      <c r="A56" s="41" t="s">
        <v>136</v>
      </c>
      <c r="B56" s="35" t="s">
        <v>51</v>
      </c>
      <c r="C56" s="36">
        <v>0</v>
      </c>
      <c r="D56" s="36">
        <v>0</v>
      </c>
      <c r="E56" s="38"/>
      <c r="G56" s="16">
        <v>0</v>
      </c>
      <c r="H56" s="16"/>
      <c r="I56" s="42">
        <f t="shared" si="0"/>
        <v>0</v>
      </c>
      <c r="J56" s="36">
        <f t="shared" si="0"/>
        <v>0</v>
      </c>
      <c r="K56" s="36">
        <f t="shared" si="1"/>
        <v>0</v>
      </c>
      <c r="L56" s="43" t="e">
        <f t="shared" si="2"/>
        <v>#DIV/0!</v>
      </c>
    </row>
    <row r="57" spans="1:12" ht="15">
      <c r="A57" s="34" t="s">
        <v>137</v>
      </c>
      <c r="B57" s="35" t="s">
        <v>52</v>
      </c>
      <c r="C57" s="36">
        <v>536200.68</v>
      </c>
      <c r="D57" s="36">
        <v>644091.19</v>
      </c>
      <c r="E57" s="38" t="s">
        <v>138</v>
      </c>
      <c r="G57" s="16">
        <v>0.9799999999813735</v>
      </c>
      <c r="H57" s="16"/>
      <c r="I57" s="42">
        <f t="shared" si="0"/>
        <v>536.20068</v>
      </c>
      <c r="J57" s="36">
        <f t="shared" si="0"/>
        <v>644.09119</v>
      </c>
      <c r="K57" s="36">
        <f t="shared" si="1"/>
        <v>107.89050999999995</v>
      </c>
      <c r="L57" s="43">
        <f t="shared" si="2"/>
        <v>20.121293020366913</v>
      </c>
    </row>
    <row r="58" spans="1:12" ht="15">
      <c r="A58" s="34" t="s">
        <v>139</v>
      </c>
      <c r="B58" s="35" t="s">
        <v>53</v>
      </c>
      <c r="C58" s="36">
        <v>0</v>
      </c>
      <c r="D58" s="36">
        <v>0</v>
      </c>
      <c r="E58" s="38"/>
      <c r="G58" s="16">
        <v>0</v>
      </c>
      <c r="H58" s="16"/>
      <c r="I58" s="42">
        <f t="shared" si="0"/>
        <v>0</v>
      </c>
      <c r="J58" s="36">
        <f t="shared" si="0"/>
        <v>0</v>
      </c>
      <c r="K58" s="36">
        <f t="shared" si="1"/>
        <v>0</v>
      </c>
      <c r="L58" s="43" t="e">
        <f t="shared" si="2"/>
        <v>#DIV/0!</v>
      </c>
    </row>
    <row r="59" spans="1:12" ht="15">
      <c r="A59" s="41" t="s">
        <v>140</v>
      </c>
      <c r="B59" s="35" t="s">
        <v>54</v>
      </c>
      <c r="C59" s="36">
        <v>0</v>
      </c>
      <c r="D59" s="36">
        <v>0</v>
      </c>
      <c r="E59" s="38"/>
      <c r="G59" s="16">
        <v>0</v>
      </c>
      <c r="H59" s="16"/>
      <c r="I59" s="42">
        <f t="shared" si="0"/>
        <v>0</v>
      </c>
      <c r="J59" s="36">
        <f t="shared" si="0"/>
        <v>0</v>
      </c>
      <c r="K59" s="36">
        <f t="shared" si="1"/>
        <v>0</v>
      </c>
      <c r="L59" s="43" t="e">
        <f t="shared" si="2"/>
        <v>#DIV/0!</v>
      </c>
    </row>
    <row r="60" spans="1:12" ht="15">
      <c r="A60" s="34" t="s">
        <v>141</v>
      </c>
      <c r="B60" s="35" t="s">
        <v>142</v>
      </c>
      <c r="C60" s="36">
        <v>9197587.940000001</v>
      </c>
      <c r="D60" s="59">
        <v>15045969.979999999</v>
      </c>
      <c r="E60" s="38" t="s">
        <v>143</v>
      </c>
      <c r="G60" s="16">
        <v>1.0899999979883432</v>
      </c>
      <c r="H60" s="16"/>
      <c r="I60" s="39">
        <f t="shared" si="0"/>
        <v>9197.587940000001</v>
      </c>
      <c r="J60" s="37">
        <f t="shared" si="0"/>
        <v>15045.969979999998</v>
      </c>
      <c r="K60" s="37">
        <f t="shared" si="1"/>
        <v>5848.382039999997</v>
      </c>
      <c r="L60" s="40">
        <f t="shared" si="2"/>
        <v>63.5860410158796</v>
      </c>
    </row>
    <row r="61" spans="1:12" ht="15">
      <c r="A61" s="34" t="s">
        <v>144</v>
      </c>
      <c r="B61" s="35" t="s">
        <v>145</v>
      </c>
      <c r="C61" s="36">
        <v>0</v>
      </c>
      <c r="D61" s="36">
        <v>0</v>
      </c>
      <c r="E61" s="38"/>
      <c r="G61" s="16">
        <v>0</v>
      </c>
      <c r="H61" s="16"/>
      <c r="I61" s="42">
        <f t="shared" si="0"/>
        <v>0</v>
      </c>
      <c r="J61" s="36">
        <f t="shared" si="0"/>
        <v>0</v>
      </c>
      <c r="K61" s="36">
        <f t="shared" si="1"/>
        <v>0</v>
      </c>
      <c r="L61" s="43" t="e">
        <f t="shared" si="2"/>
        <v>#DIV/0!</v>
      </c>
    </row>
    <row r="62" spans="1:12" ht="15">
      <c r="A62" s="48" t="s">
        <v>146</v>
      </c>
      <c r="B62" s="31" t="s">
        <v>147</v>
      </c>
      <c r="C62" s="49">
        <f>C55+C57+C59+C60</f>
        <v>9733788.620000001</v>
      </c>
      <c r="D62" s="49">
        <f>D55+D57+D59+D60</f>
        <v>15690061.169999998</v>
      </c>
      <c r="E62" s="38"/>
      <c r="G62" s="16">
        <v>2.069999996572733</v>
      </c>
      <c r="H62" s="16"/>
      <c r="I62" s="32">
        <f t="shared" si="0"/>
        <v>9733.788620000001</v>
      </c>
      <c r="J62" s="49">
        <f t="shared" si="0"/>
        <v>15690.061169999997</v>
      </c>
      <c r="K62" s="49">
        <f t="shared" si="1"/>
        <v>5956.272549999996</v>
      </c>
      <c r="L62" s="50">
        <f t="shared" si="2"/>
        <v>61.191718687640815</v>
      </c>
    </row>
    <row r="63" spans="1:12" ht="25.5">
      <c r="A63" s="34" t="s">
        <v>148</v>
      </c>
      <c r="B63" s="35" t="s">
        <v>149</v>
      </c>
      <c r="C63" s="36">
        <v>268937.67</v>
      </c>
      <c r="D63" s="36">
        <f>D64-D65</f>
        <v>967207.26</v>
      </c>
      <c r="E63" s="38"/>
      <c r="G63" s="16">
        <v>0</v>
      </c>
      <c r="H63" s="16"/>
      <c r="I63" s="42">
        <f t="shared" si="0"/>
        <v>268.93766999999997</v>
      </c>
      <c r="J63" s="36">
        <f t="shared" si="0"/>
        <v>967.20726</v>
      </c>
      <c r="K63" s="36">
        <f t="shared" si="1"/>
        <v>698.2695900000001</v>
      </c>
      <c r="L63" s="43">
        <f t="shared" si="2"/>
        <v>259.6399344130557</v>
      </c>
    </row>
    <row r="64" spans="1:12" ht="15">
      <c r="A64" s="34" t="s">
        <v>150</v>
      </c>
      <c r="B64" s="35" t="s">
        <v>151</v>
      </c>
      <c r="C64" s="51">
        <v>268937.67</v>
      </c>
      <c r="D64" s="36">
        <v>1036707.26</v>
      </c>
      <c r="E64" s="38" t="s">
        <v>152</v>
      </c>
      <c r="G64" s="16">
        <v>0</v>
      </c>
      <c r="H64" s="16"/>
      <c r="I64" s="42">
        <f t="shared" si="0"/>
        <v>268.93766999999997</v>
      </c>
      <c r="J64" s="36">
        <f t="shared" si="0"/>
        <v>1036.70726</v>
      </c>
      <c r="K64" s="36">
        <f t="shared" si="1"/>
        <v>767.7695899999999</v>
      </c>
      <c r="L64" s="43">
        <f t="shared" si="2"/>
        <v>285.48235358772905</v>
      </c>
    </row>
    <row r="65" spans="1:12" ht="15">
      <c r="A65" s="34" t="s">
        <v>153</v>
      </c>
      <c r="B65" s="35" t="s">
        <v>154</v>
      </c>
      <c r="C65" s="36">
        <v>0</v>
      </c>
      <c r="D65" s="36">
        <v>69500</v>
      </c>
      <c r="E65" s="38" t="s">
        <v>155</v>
      </c>
      <c r="G65" s="16">
        <v>0</v>
      </c>
      <c r="H65" s="16"/>
      <c r="I65" s="42">
        <f t="shared" si="0"/>
        <v>0</v>
      </c>
      <c r="J65" s="36">
        <f t="shared" si="0"/>
        <v>69.5</v>
      </c>
      <c r="K65" s="36">
        <f t="shared" si="1"/>
        <v>69.5</v>
      </c>
      <c r="L65" s="43" t="e">
        <f t="shared" si="2"/>
        <v>#DIV/0!</v>
      </c>
    </row>
    <row r="66" spans="1:12" ht="15">
      <c r="A66" s="34" t="s">
        <v>156</v>
      </c>
      <c r="B66" s="35" t="s">
        <v>157</v>
      </c>
      <c r="C66" s="36">
        <v>77052809.5</v>
      </c>
      <c r="D66" s="36">
        <v>46010659.56</v>
      </c>
      <c r="E66" s="38" t="s">
        <v>158</v>
      </c>
      <c r="G66" s="16">
        <v>-0.45000000298023224</v>
      </c>
      <c r="H66" s="16"/>
      <c r="I66" s="42">
        <f t="shared" si="0"/>
        <v>77052.8095</v>
      </c>
      <c r="J66" s="36">
        <f t="shared" si="0"/>
        <v>46010.65956</v>
      </c>
      <c r="K66" s="36">
        <f t="shared" si="1"/>
        <v>-31042.149940000003</v>
      </c>
      <c r="L66" s="43">
        <f t="shared" si="2"/>
        <v>-40.286850202392685</v>
      </c>
    </row>
    <row r="67" spans="1:12" ht="15">
      <c r="A67" s="34" t="s">
        <v>159</v>
      </c>
      <c r="B67" s="35" t="s">
        <v>160</v>
      </c>
      <c r="C67" s="36">
        <v>0</v>
      </c>
      <c r="D67" s="36">
        <v>0</v>
      </c>
      <c r="E67" s="38"/>
      <c r="G67" s="16">
        <v>0</v>
      </c>
      <c r="H67" s="16"/>
      <c r="I67" s="42">
        <f t="shared" si="0"/>
        <v>0</v>
      </c>
      <c r="J67" s="36">
        <f t="shared" si="0"/>
        <v>0</v>
      </c>
      <c r="K67" s="36">
        <f t="shared" si="1"/>
        <v>0</v>
      </c>
      <c r="L67" s="43" t="e">
        <f t="shared" si="2"/>
        <v>#DIV/0!</v>
      </c>
    </row>
    <row r="68" spans="1:12" ht="15">
      <c r="A68" s="34" t="s">
        <v>161</v>
      </c>
      <c r="B68" s="35" t="s">
        <v>162</v>
      </c>
      <c r="C68" s="36">
        <v>27907973.200000003</v>
      </c>
      <c r="D68" s="36">
        <v>66027420.77</v>
      </c>
      <c r="E68" s="38" t="s">
        <v>163</v>
      </c>
      <c r="G68" s="16">
        <v>-0.609999991953373</v>
      </c>
      <c r="H68" s="16"/>
      <c r="I68" s="42">
        <f t="shared" si="0"/>
        <v>27907.973200000004</v>
      </c>
      <c r="J68" s="36">
        <f t="shared" si="0"/>
        <v>66027.42077</v>
      </c>
      <c r="K68" s="36">
        <f t="shared" si="1"/>
        <v>38119.44756999999</v>
      </c>
      <c r="L68" s="43">
        <f t="shared" si="2"/>
        <v>136.5898100045473</v>
      </c>
    </row>
    <row r="69" spans="1:12" ht="15">
      <c r="A69" s="48" t="s">
        <v>164</v>
      </c>
      <c r="B69" s="31" t="s">
        <v>165</v>
      </c>
      <c r="C69" s="32">
        <f>C63+C66+C68</f>
        <v>105229720.37</v>
      </c>
      <c r="D69" s="32">
        <f>D63+D66+D68</f>
        <v>113005287.59</v>
      </c>
      <c r="E69" s="38"/>
      <c r="G69" s="16">
        <v>-1.0600000023841858</v>
      </c>
      <c r="H69" s="16"/>
      <c r="I69" s="32">
        <f t="shared" si="0"/>
        <v>105229.72037000001</v>
      </c>
      <c r="J69" s="32">
        <f t="shared" si="0"/>
        <v>113005.28759</v>
      </c>
      <c r="K69" s="32">
        <f t="shared" si="1"/>
        <v>7775.567219999997</v>
      </c>
      <c r="L69" s="33">
        <f t="shared" si="2"/>
        <v>7.389136065989906</v>
      </c>
    </row>
    <row r="70" spans="1:12" ht="15">
      <c r="A70" s="48" t="s">
        <v>166</v>
      </c>
      <c r="B70" s="31"/>
      <c r="C70" s="49"/>
      <c r="D70" s="49"/>
      <c r="E70" s="38"/>
      <c r="G70" s="16">
        <v>0</v>
      </c>
      <c r="H70" s="16"/>
      <c r="I70" s="32">
        <f t="shared" si="0"/>
        <v>0</v>
      </c>
      <c r="J70" s="49">
        <f t="shared" si="0"/>
        <v>0</v>
      </c>
      <c r="K70" s="49">
        <f t="shared" si="1"/>
        <v>0</v>
      </c>
      <c r="L70" s="50" t="e">
        <f t="shared" si="2"/>
        <v>#DIV/0!</v>
      </c>
    </row>
    <row r="71" spans="1:12" ht="15">
      <c r="A71" s="60" t="s">
        <v>167</v>
      </c>
      <c r="B71" s="31" t="s">
        <v>168</v>
      </c>
      <c r="C71" s="49">
        <f>IF(C62&gt;C69,C62-C69,0)</f>
        <v>0</v>
      </c>
      <c r="D71" s="49">
        <f>IF(D62&gt;D69,D62-D69,0)</f>
        <v>0</v>
      </c>
      <c r="E71" s="38"/>
      <c r="G71" s="16">
        <v>0</v>
      </c>
      <c r="H71" s="16"/>
      <c r="I71" s="32">
        <f t="shared" si="0"/>
        <v>0</v>
      </c>
      <c r="J71" s="49">
        <f t="shared" si="0"/>
        <v>0</v>
      </c>
      <c r="K71" s="49">
        <f t="shared" si="1"/>
        <v>0</v>
      </c>
      <c r="L71" s="50" t="e">
        <f t="shared" si="2"/>
        <v>#DIV/0!</v>
      </c>
    </row>
    <row r="72" spans="1:12" ht="15">
      <c r="A72" s="60" t="s">
        <v>169</v>
      </c>
      <c r="B72" s="31" t="s">
        <v>170</v>
      </c>
      <c r="C72" s="49">
        <f>IF(C69&gt;C62,C69-C62,0)</f>
        <v>95495931.75</v>
      </c>
      <c r="D72" s="49">
        <f>IF(D69&gt;D62,D69-D62,0)</f>
        <v>97315226.42</v>
      </c>
      <c r="E72" s="38"/>
      <c r="G72" s="16">
        <v>-3.1300000101327896</v>
      </c>
      <c r="H72" s="16"/>
      <c r="I72" s="32">
        <f t="shared" si="0"/>
        <v>95495.93175</v>
      </c>
      <c r="J72" s="49">
        <f t="shared" si="0"/>
        <v>97315.22642</v>
      </c>
      <c r="K72" s="49">
        <f t="shared" si="1"/>
        <v>1819.294670000003</v>
      </c>
      <c r="L72" s="50">
        <f t="shared" si="2"/>
        <v>1.9051017531958925</v>
      </c>
    </row>
    <row r="73" spans="1:12" ht="15">
      <c r="A73" s="48" t="s">
        <v>171</v>
      </c>
      <c r="B73" s="31" t="s">
        <v>172</v>
      </c>
      <c r="C73" s="49">
        <f>C25+C62</f>
        <v>1278373714.6399999</v>
      </c>
      <c r="D73" s="49">
        <f>D25+D62</f>
        <v>2429025060.792253</v>
      </c>
      <c r="E73" s="38"/>
      <c r="G73" s="16">
        <v>-3.049999237060547</v>
      </c>
      <c r="H73" s="16"/>
      <c r="I73" s="32">
        <f t="shared" si="0"/>
        <v>1278373.71464</v>
      </c>
      <c r="J73" s="49">
        <f t="shared" si="0"/>
        <v>2429025.060792253</v>
      </c>
      <c r="K73" s="49">
        <f t="shared" si="1"/>
        <v>1150651.346152253</v>
      </c>
      <c r="L73" s="50">
        <f t="shared" si="2"/>
        <v>90.00899603730397</v>
      </c>
    </row>
    <row r="74" spans="1:12" ht="15">
      <c r="A74" s="48" t="s">
        <v>173</v>
      </c>
      <c r="B74" s="31" t="s">
        <v>174</v>
      </c>
      <c r="C74" s="49">
        <f>C51+C69</f>
        <v>1164916339.1499999</v>
      </c>
      <c r="D74" s="49">
        <f>D51+D69</f>
        <v>1885964045.8599997</v>
      </c>
      <c r="E74" s="38"/>
      <c r="G74" s="16">
        <v>-3.010000228881836</v>
      </c>
      <c r="H74" s="16"/>
      <c r="I74" s="32">
        <f aca="true" t="shared" si="3" ref="I74:J83">C74/1000</f>
        <v>1164916.33915</v>
      </c>
      <c r="J74" s="49">
        <f t="shared" si="3"/>
        <v>1885964.0458599997</v>
      </c>
      <c r="K74" s="49">
        <f aca="true" t="shared" si="4" ref="K74:K83">J74-I74</f>
        <v>721047.7067099998</v>
      </c>
      <c r="L74" s="50">
        <f aca="true" t="shared" si="5" ref="L74:L83">K74/I74*100</f>
        <v>61.89695195074043</v>
      </c>
    </row>
    <row r="75" spans="1:12" ht="15">
      <c r="A75" s="48" t="s">
        <v>175</v>
      </c>
      <c r="B75" s="31"/>
      <c r="C75" s="49"/>
      <c r="D75" s="49"/>
      <c r="E75" s="38"/>
      <c r="G75" s="16">
        <v>0</v>
      </c>
      <c r="H75" s="16"/>
      <c r="I75" s="32">
        <f t="shared" si="3"/>
        <v>0</v>
      </c>
      <c r="J75" s="49">
        <f t="shared" si="3"/>
        <v>0</v>
      </c>
      <c r="K75" s="49">
        <f t="shared" si="4"/>
        <v>0</v>
      </c>
      <c r="L75" s="50" t="e">
        <f t="shared" si="5"/>
        <v>#DIV/0!</v>
      </c>
    </row>
    <row r="76" spans="1:12" ht="15">
      <c r="A76" s="60" t="s">
        <v>176</v>
      </c>
      <c r="B76" s="31" t="s">
        <v>177</v>
      </c>
      <c r="C76" s="49">
        <f>IF(C73&gt;C74,C73-C74,0)</f>
        <v>113457375.49000001</v>
      </c>
      <c r="D76" s="49">
        <f>IF(D73&gt;D74,D73-D74,0)</f>
        <v>543061014.9322534</v>
      </c>
      <c r="E76" s="38"/>
      <c r="G76" s="16">
        <v>-0.03999900817871094</v>
      </c>
      <c r="H76" s="16"/>
      <c r="I76" s="32">
        <f t="shared" si="3"/>
        <v>113457.37549</v>
      </c>
      <c r="J76" s="49">
        <f t="shared" si="3"/>
        <v>543061.0149322534</v>
      </c>
      <c r="K76" s="49">
        <f t="shared" si="4"/>
        <v>429603.6394422534</v>
      </c>
      <c r="L76" s="50">
        <f t="shared" si="5"/>
        <v>378.6476089252727</v>
      </c>
    </row>
    <row r="77" spans="1:12" ht="15">
      <c r="A77" s="60" t="s">
        <v>178</v>
      </c>
      <c r="B77" s="31" t="s">
        <v>179</v>
      </c>
      <c r="C77" s="49">
        <f>IF(C74&gt;C73,C74-C73,0)</f>
        <v>0</v>
      </c>
      <c r="D77" s="49">
        <f>IF(D74&gt;D73,D74-D73,0)</f>
        <v>0</v>
      </c>
      <c r="E77" s="38"/>
      <c r="G77" s="16">
        <v>0</v>
      </c>
      <c r="H77" s="16"/>
      <c r="I77" s="32">
        <f t="shared" si="3"/>
        <v>0</v>
      </c>
      <c r="J77" s="49">
        <f t="shared" si="3"/>
        <v>0</v>
      </c>
      <c r="K77" s="49">
        <f t="shared" si="4"/>
        <v>0</v>
      </c>
      <c r="L77" s="50" t="e">
        <f t="shared" si="5"/>
        <v>#DIV/0!</v>
      </c>
    </row>
    <row r="78" spans="1:12" ht="15">
      <c r="A78" s="34" t="s">
        <v>180</v>
      </c>
      <c r="B78" s="35" t="s">
        <v>181</v>
      </c>
      <c r="C78" s="51">
        <v>18319785</v>
      </c>
      <c r="D78" s="36">
        <v>78962436</v>
      </c>
      <c r="E78" s="38" t="s">
        <v>182</v>
      </c>
      <c r="G78" s="16">
        <v>0</v>
      </c>
      <c r="H78" s="16"/>
      <c r="I78" s="42">
        <f t="shared" si="3"/>
        <v>18319.785</v>
      </c>
      <c r="J78" s="36">
        <f t="shared" si="3"/>
        <v>78962.436</v>
      </c>
      <c r="K78" s="36">
        <f t="shared" si="4"/>
        <v>60642.651</v>
      </c>
      <c r="L78" s="43">
        <f t="shared" si="5"/>
        <v>331.0227221553091</v>
      </c>
    </row>
    <row r="79" spans="1:12" ht="15">
      <c r="A79" s="34" t="s">
        <v>183</v>
      </c>
      <c r="B79" s="35" t="s">
        <v>184</v>
      </c>
      <c r="C79" s="36">
        <v>0</v>
      </c>
      <c r="D79" s="36">
        <v>0</v>
      </c>
      <c r="E79" s="38" t="s">
        <v>185</v>
      </c>
      <c r="G79" s="16">
        <v>0</v>
      </c>
      <c r="H79" s="16"/>
      <c r="I79" s="42">
        <f t="shared" si="3"/>
        <v>0</v>
      </c>
      <c r="J79" s="36">
        <f t="shared" si="3"/>
        <v>0</v>
      </c>
      <c r="K79" s="36">
        <f t="shared" si="4"/>
        <v>0</v>
      </c>
      <c r="L79" s="43" t="e">
        <f t="shared" si="5"/>
        <v>#DIV/0!</v>
      </c>
    </row>
    <row r="80" spans="1:12" ht="15">
      <c r="A80" s="34" t="s">
        <v>186</v>
      </c>
      <c r="B80" s="35" t="s">
        <v>187</v>
      </c>
      <c r="C80" s="36">
        <v>0</v>
      </c>
      <c r="D80" s="36">
        <v>0</v>
      </c>
      <c r="G80" s="16">
        <v>0</v>
      </c>
      <c r="H80" s="16"/>
      <c r="I80" s="42">
        <f t="shared" si="3"/>
        <v>0</v>
      </c>
      <c r="J80" s="36">
        <f t="shared" si="3"/>
        <v>0</v>
      </c>
      <c r="K80" s="36">
        <f t="shared" si="4"/>
        <v>0</v>
      </c>
      <c r="L80" s="43" t="e">
        <f t="shared" si="5"/>
        <v>#DIV/0!</v>
      </c>
    </row>
    <row r="81" spans="1:12" ht="15">
      <c r="A81" s="61" t="s">
        <v>188</v>
      </c>
      <c r="B81" s="31"/>
      <c r="C81" s="49"/>
      <c r="D81" s="49"/>
      <c r="G81" s="16">
        <v>0</v>
      </c>
      <c r="H81" s="16"/>
      <c r="I81" s="32">
        <f t="shared" si="3"/>
        <v>0</v>
      </c>
      <c r="J81" s="49">
        <f t="shared" si="3"/>
        <v>0</v>
      </c>
      <c r="K81" s="49">
        <f t="shared" si="4"/>
        <v>0</v>
      </c>
      <c r="L81" s="50" t="e">
        <f t="shared" si="5"/>
        <v>#DIV/0!</v>
      </c>
    </row>
    <row r="82" spans="1:12" ht="15">
      <c r="A82" s="30" t="s">
        <v>189</v>
      </c>
      <c r="B82" s="31" t="s">
        <v>190</v>
      </c>
      <c r="C82" s="49">
        <f>IF(C76&gt;0,C76-C77-C78-C79-C80,0)</f>
        <v>95137590.49000001</v>
      </c>
      <c r="D82" s="49">
        <f>IF(D76&gt;0,D76-D77-D78-D79-D80,0)</f>
        <v>464098578.93225336</v>
      </c>
      <c r="G82" s="16">
        <v>-0.03999900817871094</v>
      </c>
      <c r="H82" s="16"/>
      <c r="I82" s="32">
        <f t="shared" si="3"/>
        <v>95137.59049</v>
      </c>
      <c r="J82" s="49">
        <f t="shared" si="3"/>
        <v>464098.57893225335</v>
      </c>
      <c r="K82" s="49">
        <f t="shared" si="4"/>
        <v>368960.9884422533</v>
      </c>
      <c r="L82" s="50">
        <f t="shared" si="5"/>
        <v>387.81830246272125</v>
      </c>
    </row>
    <row r="83" spans="1:12" ht="15">
      <c r="A83" s="30" t="s">
        <v>191</v>
      </c>
      <c r="B83" s="31" t="s">
        <v>192</v>
      </c>
      <c r="C83" s="49">
        <f>IF(C76&gt;0,0,C77+C78+C79+C80-C76)</f>
        <v>0</v>
      </c>
      <c r="D83" s="49">
        <f>IF(D76&gt;0,0,D77+D78+D79+D80-D76)</f>
        <v>0</v>
      </c>
      <c r="G83" s="16">
        <v>0</v>
      </c>
      <c r="H83" s="16"/>
      <c r="I83" s="32">
        <f t="shared" si="3"/>
        <v>0</v>
      </c>
      <c r="J83" s="49">
        <f t="shared" si="3"/>
        <v>0</v>
      </c>
      <c r="K83" s="49">
        <f t="shared" si="4"/>
        <v>0</v>
      </c>
      <c r="L83" s="50" t="e">
        <f t="shared" si="5"/>
        <v>#DIV/0!</v>
      </c>
    </row>
    <row r="84" spans="2:12" ht="15">
      <c r="B84" s="63"/>
      <c r="C84" s="16"/>
      <c r="D84" s="64">
        <v>0</v>
      </c>
      <c r="G84" s="16"/>
      <c r="H84" s="16"/>
      <c r="I84" s="64"/>
      <c r="J84" s="64"/>
      <c r="K84" s="64"/>
      <c r="L84" s="65"/>
    </row>
    <row r="85" spans="2:4" ht="12.75">
      <c r="B85" s="63"/>
      <c r="C85" s="17"/>
      <c r="D85" s="16">
        <f>D83-D84</f>
        <v>0</v>
      </c>
    </row>
    <row r="86" spans="1:11" ht="12.75" customHeight="1">
      <c r="A86" s="205"/>
      <c r="B86" s="205"/>
      <c r="C86" s="205"/>
      <c r="D86" s="205"/>
      <c r="I86" s="15"/>
      <c r="J86" s="15"/>
      <c r="K86" s="15"/>
    </row>
    <row r="87" spans="1:11" ht="15">
      <c r="A87" s="206"/>
      <c r="B87" s="206"/>
      <c r="C87" s="206"/>
      <c r="D87" s="206"/>
      <c r="I87" s="15"/>
      <c r="J87" s="15"/>
      <c r="K87" s="15"/>
    </row>
    <row r="88" spans="1:12" ht="12.75">
      <c r="A88" s="9"/>
      <c r="B88" s="11"/>
      <c r="C88" s="2"/>
      <c r="D88" s="12"/>
      <c r="I88" s="12"/>
      <c r="J88" s="12"/>
      <c r="K88" s="12"/>
      <c r="L88" s="13"/>
    </row>
    <row r="89" spans="2:3" ht="12.75">
      <c r="B89" s="63"/>
      <c r="C89" s="16"/>
    </row>
    <row r="90" spans="2:3" ht="12.75">
      <c r="B90" s="63"/>
      <c r="C90" s="16"/>
    </row>
    <row r="91" spans="2:3" ht="12.75">
      <c r="B91" s="63"/>
      <c r="C91" s="16"/>
    </row>
    <row r="92" spans="2:3" ht="12.75">
      <c r="B92" s="63"/>
      <c r="C92" s="16"/>
    </row>
    <row r="93" spans="2:3" ht="12.75">
      <c r="B93" s="63"/>
      <c r="C93" s="17"/>
    </row>
    <row r="94" spans="2:3" ht="12.75">
      <c r="B94" s="63"/>
      <c r="C94" s="17"/>
    </row>
    <row r="95" spans="2:3" ht="12.75">
      <c r="B95" s="63"/>
      <c r="C95" s="17"/>
    </row>
    <row r="96" spans="2:3" ht="12.75">
      <c r="B96" s="63"/>
      <c r="C96" s="17"/>
    </row>
    <row r="97" spans="2:3" ht="12.75">
      <c r="B97" s="63"/>
      <c r="C97" s="17"/>
    </row>
    <row r="98" spans="2:3" ht="12.75">
      <c r="B98" s="63"/>
      <c r="C98" s="17"/>
    </row>
    <row r="99" spans="2:3" ht="12.75">
      <c r="B99" s="63"/>
      <c r="C99" s="17"/>
    </row>
    <row r="100" spans="2:3" ht="12.75">
      <c r="B100" s="63"/>
      <c r="C100" s="17"/>
    </row>
    <row r="101" spans="2:3" ht="12.75">
      <c r="B101" s="63"/>
      <c r="C101" s="17"/>
    </row>
    <row r="102" spans="2:3" ht="12.75">
      <c r="B102" s="63"/>
      <c r="C102" s="17"/>
    </row>
    <row r="103" spans="2:3" ht="12.75">
      <c r="B103" s="63"/>
      <c r="C103" s="17"/>
    </row>
    <row r="104" spans="2:3" ht="12.75">
      <c r="B104" s="63"/>
      <c r="C104" s="17"/>
    </row>
    <row r="105" spans="2:3" ht="12.75">
      <c r="B105" s="63"/>
      <c r="C105" s="17"/>
    </row>
    <row r="106" spans="2:3" ht="12.75">
      <c r="B106" s="63"/>
      <c r="C106" s="17"/>
    </row>
    <row r="107" spans="2:3" ht="12.75">
      <c r="B107" s="63"/>
      <c r="C107" s="17"/>
    </row>
    <row r="108" spans="2:3" ht="12.75">
      <c r="B108" s="63"/>
      <c r="C108" s="17"/>
    </row>
    <row r="109" spans="2:3" ht="12.75">
      <c r="B109" s="63"/>
      <c r="C109" s="17"/>
    </row>
    <row r="110" spans="2:3" ht="12.75">
      <c r="B110" s="63"/>
      <c r="C110" s="17"/>
    </row>
    <row r="111" spans="2:3" ht="12.75">
      <c r="B111" s="63"/>
      <c r="C111" s="17"/>
    </row>
    <row r="112" spans="2:3" ht="12.75">
      <c r="B112" s="63"/>
      <c r="C112" s="17"/>
    </row>
    <row r="113" spans="2:3" ht="12.75">
      <c r="B113" s="63"/>
      <c r="C113" s="17"/>
    </row>
    <row r="114" spans="2:3" ht="12.75">
      <c r="B114" s="63"/>
      <c r="C114" s="17"/>
    </row>
    <row r="115" spans="2:3" ht="12.75">
      <c r="B115" s="63"/>
      <c r="C115" s="17"/>
    </row>
    <row r="116" spans="2:3" ht="12.75">
      <c r="B116" s="63"/>
      <c r="C116" s="17"/>
    </row>
    <row r="117" spans="2:3" ht="12.75">
      <c r="B117" s="63"/>
      <c r="C117" s="17"/>
    </row>
    <row r="118" spans="2:3" ht="12.75">
      <c r="B118" s="63"/>
      <c r="C118" s="17"/>
    </row>
    <row r="119" spans="2:3" ht="12.75">
      <c r="B119" s="63"/>
      <c r="C119" s="17"/>
    </row>
    <row r="120" spans="2:3" ht="12.75">
      <c r="B120" s="63"/>
      <c r="C120" s="17"/>
    </row>
    <row r="121" spans="2:3" ht="12.75">
      <c r="B121" s="63"/>
      <c r="C121" s="17"/>
    </row>
    <row r="122" spans="2:3" ht="12.75">
      <c r="B122" s="63"/>
      <c r="C122" s="17"/>
    </row>
    <row r="123" spans="2:3" ht="12.75">
      <c r="B123" s="63"/>
      <c r="C123" s="17"/>
    </row>
    <row r="124" spans="2:3" ht="12.75">
      <c r="B124" s="63"/>
      <c r="C124" s="17"/>
    </row>
    <row r="125" spans="2:3" ht="12.75">
      <c r="B125" s="63"/>
      <c r="C125" s="17"/>
    </row>
    <row r="126" spans="2:3" ht="12.75">
      <c r="B126" s="63"/>
      <c r="C126" s="17"/>
    </row>
    <row r="127" spans="2:3" ht="12.75">
      <c r="B127" s="63"/>
      <c r="C127" s="17"/>
    </row>
    <row r="128" spans="2:3" ht="12.75">
      <c r="B128" s="63"/>
      <c r="C128" s="17"/>
    </row>
    <row r="129" spans="2:3" ht="12.75">
      <c r="B129" s="63"/>
      <c r="C129" s="17"/>
    </row>
    <row r="130" spans="2:3" ht="12.75">
      <c r="B130" s="63"/>
      <c r="C130" s="17"/>
    </row>
    <row r="131" spans="2:3" ht="12.75">
      <c r="B131" s="63"/>
      <c r="C131" s="17"/>
    </row>
    <row r="132" spans="2:3" ht="12.75">
      <c r="B132" s="63"/>
      <c r="C132" s="17"/>
    </row>
    <row r="133" spans="2:3" ht="12.75">
      <c r="B133" s="63"/>
      <c r="C133" s="17"/>
    </row>
    <row r="134" spans="2:3" ht="12.75">
      <c r="B134" s="63"/>
      <c r="C134" s="17"/>
    </row>
    <row r="135" spans="2:3" ht="12.75">
      <c r="B135" s="63"/>
      <c r="C135" s="17"/>
    </row>
    <row r="136" spans="2:3" ht="12.75">
      <c r="B136" s="63"/>
      <c r="C136" s="17"/>
    </row>
    <row r="137" spans="2:3" ht="12.75">
      <c r="B137" s="63"/>
      <c r="C137" s="17"/>
    </row>
    <row r="138" spans="2:3" ht="12.75">
      <c r="B138" s="63"/>
      <c r="C138" s="17"/>
    </row>
    <row r="139" spans="2:3" ht="12.75">
      <c r="B139" s="63"/>
      <c r="C139" s="17"/>
    </row>
    <row r="140" spans="2:3" ht="12.75">
      <c r="B140" s="63"/>
      <c r="C140" s="17"/>
    </row>
    <row r="141" spans="2:3" ht="12.75">
      <c r="B141" s="63"/>
      <c r="C141" s="17"/>
    </row>
    <row r="142" spans="2:3" ht="12.75">
      <c r="B142" s="63"/>
      <c r="C142" s="17"/>
    </row>
    <row r="143" spans="2:3" ht="12.75">
      <c r="B143" s="63"/>
      <c r="C143" s="17"/>
    </row>
    <row r="144" spans="2:3" ht="12.75">
      <c r="B144" s="63"/>
      <c r="C144" s="17"/>
    </row>
    <row r="145" spans="2:3" ht="12.75">
      <c r="B145" s="63"/>
      <c r="C145" s="17"/>
    </row>
    <row r="146" spans="2:3" ht="12.75">
      <c r="B146" s="63"/>
      <c r="C146" s="17"/>
    </row>
    <row r="147" spans="2:3" ht="12.75">
      <c r="B147" s="63"/>
      <c r="C147" s="17"/>
    </row>
    <row r="148" spans="2:3" ht="12.75">
      <c r="B148" s="63"/>
      <c r="C148" s="17"/>
    </row>
    <row r="149" spans="2:3" ht="12.75">
      <c r="B149" s="63"/>
      <c r="C149" s="17"/>
    </row>
    <row r="150" spans="2:3" ht="12.75">
      <c r="B150" s="63"/>
      <c r="C150" s="17"/>
    </row>
    <row r="151" spans="2:3" ht="12.75">
      <c r="B151" s="63"/>
      <c r="C151" s="17"/>
    </row>
    <row r="152" spans="2:3" ht="12.75">
      <c r="B152" s="63"/>
      <c r="C152" s="17"/>
    </row>
    <row r="153" spans="2:3" ht="12.75">
      <c r="B153" s="63"/>
      <c r="C153" s="17"/>
    </row>
    <row r="154" spans="2:3" ht="12.75">
      <c r="B154" s="63"/>
      <c r="C154" s="17"/>
    </row>
    <row r="155" spans="2:3" ht="12.75">
      <c r="B155" s="63"/>
      <c r="C155" s="17"/>
    </row>
    <row r="156" spans="2:3" ht="12.75">
      <c r="B156" s="63"/>
      <c r="C156" s="17"/>
    </row>
    <row r="157" spans="2:3" ht="12.75">
      <c r="B157" s="63"/>
      <c r="C157" s="17"/>
    </row>
    <row r="158" spans="2:3" ht="12.75">
      <c r="B158" s="63"/>
      <c r="C158" s="17"/>
    </row>
    <row r="159" spans="2:3" ht="12.75">
      <c r="B159" s="63"/>
      <c r="C159" s="17"/>
    </row>
    <row r="160" spans="2:3" ht="12.75">
      <c r="B160" s="63"/>
      <c r="C160" s="17"/>
    </row>
    <row r="161" spans="2:3" ht="12.75">
      <c r="B161" s="63"/>
      <c r="C161" s="17"/>
    </row>
    <row r="162" spans="2:3" ht="12.75">
      <c r="B162" s="63"/>
      <c r="C162" s="17"/>
    </row>
    <row r="163" spans="2:3" ht="12.75">
      <c r="B163" s="63"/>
      <c r="C163" s="17"/>
    </row>
    <row r="164" spans="2:3" ht="12.75">
      <c r="B164" s="63"/>
      <c r="C164" s="17"/>
    </row>
    <row r="165" spans="2:3" ht="12.75">
      <c r="B165" s="63"/>
      <c r="C165" s="17"/>
    </row>
    <row r="166" spans="2:3" ht="12.75">
      <c r="B166" s="63"/>
      <c r="C166" s="17"/>
    </row>
    <row r="167" spans="2:3" ht="12.75">
      <c r="B167" s="63"/>
      <c r="C167" s="17"/>
    </row>
    <row r="168" spans="2:3" ht="12.75">
      <c r="B168" s="63"/>
      <c r="C168" s="17"/>
    </row>
    <row r="169" spans="2:3" ht="12.75">
      <c r="B169" s="63"/>
      <c r="C169" s="17"/>
    </row>
    <row r="170" spans="2:3" ht="12.75">
      <c r="B170" s="63"/>
      <c r="C170" s="17"/>
    </row>
    <row r="171" spans="2:3" ht="12.75">
      <c r="B171" s="63"/>
      <c r="C171" s="17"/>
    </row>
    <row r="172" spans="2:3" ht="12.75">
      <c r="B172" s="63"/>
      <c r="C172" s="17"/>
    </row>
    <row r="173" spans="2:3" ht="12.75">
      <c r="B173" s="63"/>
      <c r="C173" s="17"/>
    </row>
    <row r="174" spans="2:3" ht="12.75">
      <c r="B174" s="63"/>
      <c r="C174" s="17"/>
    </row>
    <row r="175" spans="2:3" ht="12.75">
      <c r="B175" s="63"/>
      <c r="C175" s="17"/>
    </row>
    <row r="176" spans="2:3" ht="12.75">
      <c r="B176" s="63"/>
      <c r="C176" s="17"/>
    </row>
    <row r="177" spans="2:3" ht="12.75">
      <c r="B177" s="63"/>
      <c r="C177" s="17"/>
    </row>
    <row r="178" spans="2:3" ht="12.75">
      <c r="B178" s="63"/>
      <c r="C178" s="17"/>
    </row>
    <row r="179" spans="2:3" ht="12.75">
      <c r="B179" s="63"/>
      <c r="C179" s="17"/>
    </row>
    <row r="180" spans="2:3" ht="12.75">
      <c r="B180" s="63"/>
      <c r="C180" s="17"/>
    </row>
    <row r="181" spans="2:3" ht="12.75">
      <c r="B181" s="63"/>
      <c r="C181" s="17"/>
    </row>
    <row r="182" spans="2:3" ht="12.75">
      <c r="B182" s="63"/>
      <c r="C182" s="17"/>
    </row>
    <row r="183" spans="2:3" ht="12.75">
      <c r="B183" s="63"/>
      <c r="C183" s="17"/>
    </row>
    <row r="184" spans="2:3" ht="12.75">
      <c r="B184" s="63"/>
      <c r="C184" s="17"/>
    </row>
    <row r="185" spans="2:3" ht="12.75">
      <c r="B185" s="63"/>
      <c r="C185" s="17"/>
    </row>
    <row r="186" spans="2:3" ht="12.75">
      <c r="B186" s="63"/>
      <c r="C186" s="17"/>
    </row>
    <row r="187" spans="2:3" ht="12.75">
      <c r="B187" s="63"/>
      <c r="C187" s="17"/>
    </row>
    <row r="188" spans="2:3" ht="12.75">
      <c r="B188" s="63"/>
      <c r="C188" s="17"/>
    </row>
    <row r="189" spans="2:3" ht="12.75">
      <c r="B189" s="63"/>
      <c r="C189" s="17"/>
    </row>
    <row r="190" spans="2:3" ht="12.75">
      <c r="B190" s="63"/>
      <c r="C190" s="17"/>
    </row>
    <row r="191" spans="2:3" ht="12.75">
      <c r="B191" s="63"/>
      <c r="C191" s="17"/>
    </row>
    <row r="192" spans="2:3" ht="12.75">
      <c r="B192" s="63"/>
      <c r="C192" s="17"/>
    </row>
    <row r="193" spans="2:3" ht="12.75">
      <c r="B193" s="63"/>
      <c r="C193" s="17"/>
    </row>
    <row r="194" spans="2:3" ht="12.75">
      <c r="B194" s="63"/>
      <c r="C194" s="17"/>
    </row>
    <row r="195" spans="2:3" ht="12.75">
      <c r="B195" s="63"/>
      <c r="C195" s="17"/>
    </row>
    <row r="196" spans="2:3" ht="12.75">
      <c r="B196" s="63"/>
      <c r="C196" s="17"/>
    </row>
    <row r="197" spans="2:3" ht="12.75">
      <c r="B197" s="63"/>
      <c r="C197" s="17"/>
    </row>
    <row r="198" spans="2:3" ht="12.75">
      <c r="B198" s="63"/>
      <c r="C198" s="17"/>
    </row>
    <row r="199" spans="2:3" ht="12.75">
      <c r="B199" s="63"/>
      <c r="C199" s="17"/>
    </row>
    <row r="200" spans="2:3" ht="12.75">
      <c r="B200" s="63"/>
      <c r="C200" s="17"/>
    </row>
    <row r="201" spans="2:3" ht="12.75">
      <c r="B201" s="63"/>
      <c r="C201" s="17"/>
    </row>
    <row r="202" spans="2:3" ht="12.75">
      <c r="B202" s="63"/>
      <c r="C202" s="17"/>
    </row>
    <row r="203" spans="2:3" ht="12.75">
      <c r="B203" s="63"/>
      <c r="C203" s="17"/>
    </row>
    <row r="204" spans="2:3" ht="12.75">
      <c r="B204" s="63"/>
      <c r="C204" s="17"/>
    </row>
    <row r="205" spans="2:3" ht="12.75">
      <c r="B205" s="63"/>
      <c r="C205" s="17"/>
    </row>
    <row r="206" spans="2:3" ht="12.75">
      <c r="B206" s="63"/>
      <c r="C206" s="17"/>
    </row>
    <row r="207" spans="2:3" ht="12.75">
      <c r="B207" s="63"/>
      <c r="C207" s="17"/>
    </row>
    <row r="208" spans="2:3" ht="12.75">
      <c r="B208" s="63"/>
      <c r="C208" s="17"/>
    </row>
    <row r="209" spans="2:3" ht="12.75">
      <c r="B209" s="63"/>
      <c r="C209" s="17"/>
    </row>
    <row r="210" spans="2:3" ht="12.75">
      <c r="B210" s="63"/>
      <c r="C210" s="17"/>
    </row>
    <row r="211" spans="2:3" ht="12.75">
      <c r="B211" s="63"/>
      <c r="C211" s="17"/>
    </row>
    <row r="212" spans="2:3" ht="12.75">
      <c r="B212" s="63"/>
      <c r="C212" s="17"/>
    </row>
    <row r="213" spans="2:3" ht="12.75">
      <c r="B213" s="63"/>
      <c r="C213" s="17"/>
    </row>
    <row r="214" spans="2:3" ht="12.75">
      <c r="B214" s="63"/>
      <c r="C214" s="17"/>
    </row>
    <row r="215" spans="2:3" ht="12.75">
      <c r="B215" s="63"/>
      <c r="C215" s="17"/>
    </row>
    <row r="216" spans="2:3" ht="12.75">
      <c r="B216" s="63"/>
      <c r="C216" s="17"/>
    </row>
    <row r="217" spans="2:3" ht="12.75">
      <c r="B217" s="63"/>
      <c r="C217" s="17"/>
    </row>
    <row r="218" spans="2:3" ht="12.75">
      <c r="B218" s="63"/>
      <c r="C218" s="17"/>
    </row>
    <row r="219" spans="2:3" ht="12.75">
      <c r="B219" s="63"/>
      <c r="C219" s="17"/>
    </row>
    <row r="220" spans="2:3" ht="12.75">
      <c r="B220" s="63"/>
      <c r="C220" s="17"/>
    </row>
    <row r="221" spans="2:3" ht="12.75">
      <c r="B221" s="63"/>
      <c r="C221" s="17"/>
    </row>
    <row r="222" spans="2:3" ht="12.75">
      <c r="B222" s="63"/>
      <c r="C222" s="17"/>
    </row>
    <row r="223" spans="2:3" ht="12.75">
      <c r="B223" s="63"/>
      <c r="C223" s="17"/>
    </row>
    <row r="224" spans="2:3" ht="12.75">
      <c r="B224" s="63"/>
      <c r="C224" s="17"/>
    </row>
    <row r="225" spans="2:3" ht="12.75">
      <c r="B225" s="63"/>
      <c r="C225" s="17"/>
    </row>
    <row r="226" spans="2:3" ht="12.75">
      <c r="B226" s="63"/>
      <c r="C226" s="17"/>
    </row>
    <row r="227" spans="2:3" ht="12.75">
      <c r="B227" s="63"/>
      <c r="C227" s="17"/>
    </row>
    <row r="228" spans="2:3" ht="12.75">
      <c r="B228" s="63"/>
      <c r="C228" s="17"/>
    </row>
    <row r="229" spans="2:3" ht="12.75">
      <c r="B229" s="63"/>
      <c r="C229" s="17"/>
    </row>
    <row r="230" spans="2:3" ht="12.75">
      <c r="B230" s="63"/>
      <c r="C230" s="17"/>
    </row>
    <row r="231" spans="2:3" ht="12.75">
      <c r="B231" s="63"/>
      <c r="C231" s="17"/>
    </row>
    <row r="232" spans="2:3" ht="12.75">
      <c r="B232" s="63"/>
      <c r="C232" s="17"/>
    </row>
    <row r="233" spans="2:3" ht="12.75">
      <c r="B233" s="63"/>
      <c r="C233" s="17"/>
    </row>
    <row r="234" spans="2:3" ht="12.75">
      <c r="B234" s="63"/>
      <c r="C234" s="17"/>
    </row>
    <row r="235" spans="2:3" ht="12.75">
      <c r="B235" s="63"/>
      <c r="C235" s="17"/>
    </row>
    <row r="236" spans="2:3" ht="12.75">
      <c r="B236" s="63"/>
      <c r="C236" s="17"/>
    </row>
    <row r="237" spans="2:3" ht="12.75">
      <c r="B237" s="63"/>
      <c r="C237" s="17"/>
    </row>
    <row r="238" spans="2:3" ht="12.75">
      <c r="B238" s="63"/>
      <c r="C238" s="17"/>
    </row>
    <row r="239" spans="2:3" ht="12.75">
      <c r="B239" s="63"/>
      <c r="C239" s="17"/>
    </row>
    <row r="240" spans="2:3" ht="12.75">
      <c r="B240" s="63"/>
      <c r="C240" s="17"/>
    </row>
    <row r="241" spans="2:3" ht="12.75">
      <c r="B241" s="63"/>
      <c r="C241" s="17"/>
    </row>
    <row r="242" spans="2:3" ht="12.75">
      <c r="B242" s="63"/>
      <c r="C242" s="17"/>
    </row>
    <row r="243" spans="2:3" ht="12.75">
      <c r="B243" s="63"/>
      <c r="C243" s="17"/>
    </row>
    <row r="244" spans="2:3" ht="12.75">
      <c r="B244" s="63"/>
      <c r="C244" s="17"/>
    </row>
    <row r="245" spans="2:3" ht="12.75">
      <c r="B245" s="63"/>
      <c r="C245" s="17"/>
    </row>
    <row r="246" spans="2:3" ht="12.75">
      <c r="B246" s="63"/>
      <c r="C246" s="17"/>
    </row>
    <row r="247" spans="2:3" ht="12.75">
      <c r="B247" s="63"/>
      <c r="C247" s="17"/>
    </row>
    <row r="248" spans="2:3" ht="12.75">
      <c r="B248" s="63"/>
      <c r="C248" s="17"/>
    </row>
    <row r="249" spans="2:3" ht="12.75">
      <c r="B249" s="63"/>
      <c r="C249" s="17"/>
    </row>
    <row r="250" spans="2:3" ht="12.75">
      <c r="B250" s="63"/>
      <c r="C250" s="17"/>
    </row>
    <row r="251" spans="2:3" ht="12.75">
      <c r="B251" s="63"/>
      <c r="C251" s="17"/>
    </row>
    <row r="252" spans="2:3" ht="12.75">
      <c r="B252" s="63"/>
      <c r="C252" s="17"/>
    </row>
    <row r="253" spans="2:3" ht="12.75">
      <c r="B253" s="63"/>
      <c r="C253" s="17"/>
    </row>
    <row r="254" spans="2:3" ht="12.75">
      <c r="B254" s="63"/>
      <c r="C254" s="17"/>
    </row>
    <row r="255" spans="2:3" ht="12.75">
      <c r="B255" s="63"/>
      <c r="C255" s="17"/>
    </row>
    <row r="256" spans="2:3" ht="12.75">
      <c r="B256" s="63"/>
      <c r="C256" s="17"/>
    </row>
    <row r="257" spans="2:3" ht="12.75">
      <c r="B257" s="63"/>
      <c r="C257" s="17"/>
    </row>
    <row r="258" spans="2:3" ht="12.75">
      <c r="B258" s="63"/>
      <c r="C258" s="17"/>
    </row>
    <row r="259" spans="2:3" ht="12.75">
      <c r="B259" s="63"/>
      <c r="C259" s="17"/>
    </row>
    <row r="260" spans="2:3" ht="12.75">
      <c r="B260" s="63"/>
      <c r="C260" s="17"/>
    </row>
    <row r="261" spans="2:3" ht="12.75">
      <c r="B261" s="63"/>
      <c r="C261" s="17"/>
    </row>
    <row r="262" spans="2:3" ht="12.75">
      <c r="B262" s="63"/>
      <c r="C262" s="17"/>
    </row>
    <row r="263" spans="2:3" ht="12.75">
      <c r="B263" s="63"/>
      <c r="C263" s="17"/>
    </row>
    <row r="264" spans="2:3" ht="12.75">
      <c r="B264" s="63"/>
      <c r="C264" s="17"/>
    </row>
    <row r="265" spans="2:3" ht="12.75">
      <c r="B265" s="63"/>
      <c r="C265" s="17"/>
    </row>
    <row r="266" spans="2:3" ht="12.75">
      <c r="B266" s="63"/>
      <c r="C266" s="17"/>
    </row>
    <row r="267" spans="2:3" ht="12.75">
      <c r="B267" s="63"/>
      <c r="C267" s="17"/>
    </row>
    <row r="268" spans="2:3" ht="12.75">
      <c r="B268" s="63"/>
      <c r="C268" s="17"/>
    </row>
    <row r="269" spans="2:3" ht="12.75">
      <c r="B269" s="63"/>
      <c r="C269" s="17"/>
    </row>
    <row r="270" spans="2:3" ht="12.75">
      <c r="B270" s="63"/>
      <c r="C270" s="17"/>
    </row>
    <row r="271" spans="2:3" ht="12.75">
      <c r="B271" s="63"/>
      <c r="C271" s="17"/>
    </row>
    <row r="272" spans="2:3" ht="12.75">
      <c r="B272" s="63"/>
      <c r="C272" s="17"/>
    </row>
    <row r="273" spans="2:3" ht="12.75">
      <c r="B273" s="63"/>
      <c r="C273" s="17"/>
    </row>
    <row r="274" spans="2:3" ht="12.75">
      <c r="B274" s="63"/>
      <c r="C274" s="17"/>
    </row>
    <row r="275" spans="2:3" ht="12.75">
      <c r="B275" s="63"/>
      <c r="C275" s="17"/>
    </row>
    <row r="276" spans="2:3" ht="12.75">
      <c r="B276" s="63"/>
      <c r="C276" s="17"/>
    </row>
    <row r="277" spans="2:3" ht="12.75">
      <c r="B277" s="63"/>
      <c r="C277" s="17"/>
    </row>
    <row r="278" spans="2:3" ht="12.75">
      <c r="B278" s="63"/>
      <c r="C278" s="17"/>
    </row>
    <row r="279" spans="2:3" ht="12.75">
      <c r="B279" s="63"/>
      <c r="C279" s="17"/>
    </row>
    <row r="280" spans="2:3" ht="12.75">
      <c r="B280" s="63"/>
      <c r="C280" s="17"/>
    </row>
    <row r="281" spans="2:3" ht="12.75">
      <c r="B281" s="63"/>
      <c r="C281" s="17"/>
    </row>
    <row r="282" spans="2:3" ht="12.75">
      <c r="B282" s="63"/>
      <c r="C282" s="17"/>
    </row>
    <row r="283" spans="2:3" ht="12.75">
      <c r="B283" s="63"/>
      <c r="C283" s="17"/>
    </row>
    <row r="284" spans="2:3" ht="12.75">
      <c r="B284" s="63"/>
      <c r="C284" s="17"/>
    </row>
    <row r="285" spans="2:3" ht="12.75">
      <c r="B285" s="63"/>
      <c r="C285" s="17"/>
    </row>
    <row r="286" spans="2:3" ht="12.75">
      <c r="B286" s="63"/>
      <c r="C286" s="17"/>
    </row>
    <row r="287" spans="2:3" ht="12.75">
      <c r="B287" s="63"/>
      <c r="C287" s="17"/>
    </row>
    <row r="288" spans="2:3" ht="12.75">
      <c r="B288" s="63"/>
      <c r="C288" s="17"/>
    </row>
    <row r="289" spans="2:3" ht="12.75">
      <c r="B289" s="63"/>
      <c r="C289" s="17"/>
    </row>
    <row r="290" spans="2:3" ht="12.75">
      <c r="B290" s="63"/>
      <c r="C290" s="17"/>
    </row>
    <row r="291" spans="2:3" ht="12.75">
      <c r="B291" s="63"/>
      <c r="C291" s="17"/>
    </row>
    <row r="292" spans="2:3" ht="12.75">
      <c r="B292" s="63"/>
      <c r="C292" s="17"/>
    </row>
    <row r="293" spans="2:3" ht="12.75">
      <c r="B293" s="63"/>
      <c r="C293" s="17"/>
    </row>
    <row r="294" spans="2:3" ht="12.75">
      <c r="B294" s="63"/>
      <c r="C294" s="17"/>
    </row>
    <row r="295" spans="2:3" ht="12.75">
      <c r="B295" s="63"/>
      <c r="C295" s="17"/>
    </row>
    <row r="296" spans="2:3" ht="12.75">
      <c r="B296" s="63"/>
      <c r="C296" s="17"/>
    </row>
    <row r="297" spans="2:3" ht="12.75">
      <c r="B297" s="63"/>
      <c r="C297" s="17"/>
    </row>
    <row r="298" spans="2:3" ht="12.75">
      <c r="B298" s="63"/>
      <c r="C298" s="17"/>
    </row>
    <row r="299" spans="2:3" ht="12.75">
      <c r="B299" s="63"/>
      <c r="C299" s="17"/>
    </row>
    <row r="300" spans="2:3" ht="12.75">
      <c r="B300" s="63"/>
      <c r="C300" s="17"/>
    </row>
    <row r="301" spans="2:3" ht="12.75">
      <c r="B301" s="63"/>
      <c r="C301" s="17"/>
    </row>
    <row r="302" spans="2:3" ht="12.75">
      <c r="B302" s="63"/>
      <c r="C302" s="17"/>
    </row>
    <row r="303" spans="2:3" ht="12.75">
      <c r="B303" s="63"/>
      <c r="C303" s="17"/>
    </row>
    <row r="304" spans="2:3" ht="12.75">
      <c r="B304" s="63"/>
      <c r="C304" s="17"/>
    </row>
    <row r="305" spans="2:3" ht="12.75">
      <c r="B305" s="63"/>
      <c r="C305" s="17"/>
    </row>
    <row r="306" spans="2:3" ht="12.75">
      <c r="B306" s="63"/>
      <c r="C306" s="17"/>
    </row>
    <row r="307" spans="2:3" ht="12.75">
      <c r="B307" s="63"/>
      <c r="C307" s="17"/>
    </row>
    <row r="308" spans="2:3" ht="12.75">
      <c r="B308" s="63"/>
      <c r="C308" s="17"/>
    </row>
    <row r="309" spans="2:3" ht="12.75">
      <c r="B309" s="63"/>
      <c r="C309" s="17"/>
    </row>
    <row r="310" spans="2:3" ht="12.75">
      <c r="B310" s="63"/>
      <c r="C310" s="17"/>
    </row>
    <row r="311" spans="2:3" ht="12.75">
      <c r="B311" s="63"/>
      <c r="C311" s="17"/>
    </row>
    <row r="312" spans="2:3" ht="12.75">
      <c r="B312" s="63"/>
      <c r="C312" s="17"/>
    </row>
    <row r="313" spans="2:3" ht="12.75">
      <c r="B313" s="63"/>
      <c r="C313" s="17"/>
    </row>
    <row r="314" spans="2:3" ht="12.75">
      <c r="B314" s="63"/>
      <c r="C314" s="17"/>
    </row>
    <row r="315" spans="2:3" ht="12.75">
      <c r="B315" s="63"/>
      <c r="C315" s="17"/>
    </row>
    <row r="316" spans="2:3" ht="12.75">
      <c r="B316" s="63"/>
      <c r="C316" s="17"/>
    </row>
    <row r="317" spans="2:3" ht="12.75">
      <c r="B317" s="63"/>
      <c r="C317" s="17"/>
    </row>
    <row r="318" spans="2:3" ht="12.75">
      <c r="B318" s="63"/>
      <c r="C318" s="17"/>
    </row>
    <row r="319" spans="2:3" ht="12.75">
      <c r="B319" s="63"/>
      <c r="C319" s="17"/>
    </row>
    <row r="320" spans="2:3" ht="12.75">
      <c r="B320" s="63"/>
      <c r="C320" s="17"/>
    </row>
    <row r="321" spans="2:3" ht="12.75">
      <c r="B321" s="63"/>
      <c r="C321" s="17"/>
    </row>
    <row r="322" spans="2:3" ht="12.75">
      <c r="B322" s="63"/>
      <c r="C322" s="17"/>
    </row>
    <row r="323" spans="2:3" ht="12.75">
      <c r="B323" s="63"/>
      <c r="C323" s="17"/>
    </row>
    <row r="324" spans="2:3" ht="12.75">
      <c r="B324" s="63"/>
      <c r="C324" s="17"/>
    </row>
    <row r="325" spans="2:3" ht="12.75">
      <c r="B325" s="63"/>
      <c r="C325" s="17"/>
    </row>
    <row r="326" spans="2:3" ht="12.75">
      <c r="B326" s="63"/>
      <c r="C326" s="17"/>
    </row>
    <row r="327" spans="2:3" ht="12.75">
      <c r="B327" s="63"/>
      <c r="C327" s="17"/>
    </row>
    <row r="328" spans="2:3" ht="12.75">
      <c r="B328" s="63"/>
      <c r="C328" s="17"/>
    </row>
    <row r="329" spans="2:3" ht="12.75">
      <c r="B329" s="63"/>
      <c r="C329" s="17"/>
    </row>
    <row r="330" spans="2:3" ht="12.75">
      <c r="B330" s="63"/>
      <c r="C330" s="17"/>
    </row>
    <row r="331" spans="2:3" ht="12.75">
      <c r="B331" s="63"/>
      <c r="C331" s="17"/>
    </row>
    <row r="332" spans="2:3" ht="12.75">
      <c r="B332" s="63"/>
      <c r="C332" s="17"/>
    </row>
    <row r="333" spans="2:3" ht="12.75">
      <c r="B333" s="63"/>
      <c r="C333" s="17"/>
    </row>
    <row r="334" spans="2:3" ht="12.75">
      <c r="B334" s="63"/>
      <c r="C334" s="17"/>
    </row>
    <row r="335" spans="2:3" ht="12.75">
      <c r="B335" s="63"/>
      <c r="C335" s="17"/>
    </row>
    <row r="336" spans="2:3" ht="12.75">
      <c r="B336" s="63"/>
      <c r="C336" s="17"/>
    </row>
    <row r="337" spans="2:3" ht="12.75">
      <c r="B337" s="63"/>
      <c r="C337" s="17"/>
    </row>
    <row r="338" spans="2:3" ht="12.75">
      <c r="B338" s="63"/>
      <c r="C338" s="17"/>
    </row>
    <row r="339" spans="2:3" ht="12.75">
      <c r="B339" s="63"/>
      <c r="C339" s="17"/>
    </row>
    <row r="340" ht="12.75">
      <c r="C340" s="17"/>
    </row>
    <row r="341" ht="12.75">
      <c r="C341" s="17"/>
    </row>
    <row r="342" ht="12.75">
      <c r="C342" s="17"/>
    </row>
    <row r="343" ht="12.75">
      <c r="C343" s="17"/>
    </row>
    <row r="344" ht="12.75">
      <c r="C344" s="17"/>
    </row>
    <row r="345" ht="12.75">
      <c r="C345" s="17"/>
    </row>
    <row r="346" ht="12.75">
      <c r="C346" s="17"/>
    </row>
    <row r="347" ht="12.75">
      <c r="C347" s="17"/>
    </row>
    <row r="348" ht="12.75">
      <c r="C348" s="17"/>
    </row>
    <row r="349" ht="12.75">
      <c r="C349" s="17"/>
    </row>
    <row r="350" ht="12.75">
      <c r="C350" s="17"/>
    </row>
    <row r="351" ht="12.75">
      <c r="C351" s="17"/>
    </row>
    <row r="352" ht="12.75">
      <c r="C352" s="17"/>
    </row>
    <row r="353" ht="12.75">
      <c r="C353" s="17"/>
    </row>
    <row r="354" ht="12.75">
      <c r="C354" s="17"/>
    </row>
    <row r="355" ht="12.75">
      <c r="C355" s="17"/>
    </row>
    <row r="356" ht="12.75">
      <c r="C356" s="17"/>
    </row>
    <row r="357" ht="12.75">
      <c r="C357" s="17"/>
    </row>
    <row r="358" ht="12.75">
      <c r="C358" s="17"/>
    </row>
    <row r="359" ht="12.75">
      <c r="C359" s="17"/>
    </row>
    <row r="360" ht="12.75">
      <c r="C360" s="17"/>
    </row>
    <row r="361" ht="12.75">
      <c r="C361" s="17"/>
    </row>
    <row r="362" ht="12.75">
      <c r="C362" s="17"/>
    </row>
    <row r="363" ht="12.75">
      <c r="C363" s="17"/>
    </row>
    <row r="364" ht="12.75">
      <c r="C364" s="17"/>
    </row>
    <row r="365" ht="12.75">
      <c r="C365" s="17"/>
    </row>
    <row r="366" ht="12.75">
      <c r="C366" s="17"/>
    </row>
    <row r="367" ht="12.75">
      <c r="C367" s="17"/>
    </row>
    <row r="368" ht="12.75">
      <c r="C368" s="17"/>
    </row>
    <row r="369" ht="12.75">
      <c r="C369" s="17"/>
    </row>
    <row r="370" ht="12.75">
      <c r="C370" s="17"/>
    </row>
    <row r="371" ht="12.75">
      <c r="C371" s="17"/>
    </row>
    <row r="372" ht="12.75">
      <c r="C372" s="17"/>
    </row>
    <row r="373" ht="12.75">
      <c r="C373" s="17"/>
    </row>
    <row r="374" ht="12.75">
      <c r="C374" s="17"/>
    </row>
    <row r="375" ht="12.75">
      <c r="C375" s="17"/>
    </row>
    <row r="376" ht="12.75">
      <c r="C376" s="17"/>
    </row>
    <row r="377" ht="12.75">
      <c r="C377" s="17"/>
    </row>
    <row r="378" ht="12.75">
      <c r="C378" s="17"/>
    </row>
    <row r="379" ht="12.75">
      <c r="C379" s="17"/>
    </row>
    <row r="380" ht="12.75">
      <c r="C380" s="17"/>
    </row>
    <row r="381" ht="12.75">
      <c r="C381" s="17"/>
    </row>
    <row r="382" ht="12.75">
      <c r="C382" s="17"/>
    </row>
    <row r="383" ht="12.75">
      <c r="C383" s="17"/>
    </row>
    <row r="384" ht="12.75">
      <c r="C384" s="17"/>
    </row>
    <row r="385" ht="12.75">
      <c r="C385" s="17"/>
    </row>
    <row r="386" ht="12.75">
      <c r="C386" s="17"/>
    </row>
    <row r="387" ht="12.75">
      <c r="C387" s="17"/>
    </row>
    <row r="388" ht="12.75">
      <c r="C388" s="17"/>
    </row>
    <row r="389" ht="12.75">
      <c r="C389" s="17"/>
    </row>
    <row r="390" ht="12.75">
      <c r="C390" s="17"/>
    </row>
    <row r="391" ht="12.75">
      <c r="C391" s="17"/>
    </row>
    <row r="392" ht="12.75">
      <c r="C392" s="17"/>
    </row>
    <row r="393" ht="12.75">
      <c r="C393" s="17"/>
    </row>
    <row r="394" ht="12.75">
      <c r="C394" s="17"/>
    </row>
    <row r="395" ht="12.75">
      <c r="C395" s="17"/>
    </row>
    <row r="396" ht="12.75">
      <c r="C396" s="17"/>
    </row>
    <row r="397" ht="12.75">
      <c r="C397" s="17"/>
    </row>
    <row r="398" ht="12.75">
      <c r="C398" s="17"/>
    </row>
    <row r="399" ht="12.75">
      <c r="C399" s="17"/>
    </row>
    <row r="400" ht="12.75">
      <c r="C400" s="17"/>
    </row>
    <row r="401" ht="12.75">
      <c r="C401" s="17"/>
    </row>
    <row r="402" ht="12.75">
      <c r="C402" s="17"/>
    </row>
    <row r="403" ht="12.75">
      <c r="C403" s="17"/>
    </row>
    <row r="404" ht="12.75">
      <c r="C404" s="17"/>
    </row>
    <row r="405" ht="12.75">
      <c r="C405" s="17"/>
    </row>
    <row r="406" ht="12.75">
      <c r="C406" s="17"/>
    </row>
    <row r="407" ht="12.75">
      <c r="C407" s="17"/>
    </row>
    <row r="408" ht="12.75">
      <c r="C408" s="17"/>
    </row>
    <row r="409" ht="12.75">
      <c r="C409" s="17"/>
    </row>
    <row r="410" ht="12.75">
      <c r="C410" s="17"/>
    </row>
    <row r="411" ht="12.75">
      <c r="C411" s="17"/>
    </row>
    <row r="412" ht="12.75">
      <c r="C412" s="17"/>
    </row>
    <row r="413" ht="12.75">
      <c r="C413" s="17"/>
    </row>
    <row r="414" ht="12.75">
      <c r="C414" s="17"/>
    </row>
    <row r="415" ht="12.75">
      <c r="C415" s="17"/>
    </row>
    <row r="416" ht="12.75">
      <c r="C416" s="17"/>
    </row>
    <row r="417" ht="12.75">
      <c r="C417" s="17"/>
    </row>
    <row r="418" ht="12.75">
      <c r="C418" s="17"/>
    </row>
    <row r="419" ht="12.75">
      <c r="C419" s="17"/>
    </row>
    <row r="420" ht="12.75">
      <c r="C420" s="17"/>
    </row>
    <row r="421" ht="12.75">
      <c r="C421" s="17"/>
    </row>
    <row r="422" ht="12.75">
      <c r="C422" s="17"/>
    </row>
    <row r="423" ht="12.75">
      <c r="C423" s="17"/>
    </row>
    <row r="424" ht="12.75">
      <c r="C424" s="17"/>
    </row>
    <row r="425" ht="12.75">
      <c r="C425" s="17"/>
    </row>
    <row r="426" ht="12.75">
      <c r="C426" s="17"/>
    </row>
    <row r="427" ht="12.75">
      <c r="C427" s="17"/>
    </row>
    <row r="428" ht="12.75">
      <c r="C428" s="17"/>
    </row>
    <row r="429" ht="12.75">
      <c r="C429" s="17"/>
    </row>
    <row r="430" ht="12.75">
      <c r="C430" s="17"/>
    </row>
    <row r="431" ht="12.75">
      <c r="C431" s="17"/>
    </row>
    <row r="432" ht="12.75">
      <c r="C432" s="17"/>
    </row>
    <row r="433" ht="12.75">
      <c r="C433" s="17"/>
    </row>
    <row r="434" ht="12.75">
      <c r="C434" s="17"/>
    </row>
    <row r="435" ht="12.75">
      <c r="C435" s="17"/>
    </row>
    <row r="436" ht="12.75">
      <c r="C436" s="17"/>
    </row>
    <row r="437" ht="12.75">
      <c r="C437" s="17"/>
    </row>
    <row r="438" ht="12.75">
      <c r="C438" s="17"/>
    </row>
    <row r="439" ht="12.75">
      <c r="C439" s="17"/>
    </row>
    <row r="440" ht="12.75">
      <c r="C440" s="17"/>
    </row>
    <row r="441" ht="12.75">
      <c r="C441" s="17"/>
    </row>
    <row r="442" ht="12.75">
      <c r="C442" s="17"/>
    </row>
    <row r="443" ht="12.75">
      <c r="C443" s="17"/>
    </row>
    <row r="444" ht="12.75">
      <c r="C444" s="17"/>
    </row>
    <row r="445" ht="12.75">
      <c r="C445" s="17"/>
    </row>
    <row r="446" ht="12.75">
      <c r="C446" s="17"/>
    </row>
    <row r="447" ht="12.75">
      <c r="C447" s="17"/>
    </row>
    <row r="448" ht="12.75">
      <c r="C448" s="17"/>
    </row>
    <row r="449" ht="12.75">
      <c r="C449" s="17"/>
    </row>
    <row r="450" ht="12.75">
      <c r="C450" s="17"/>
    </row>
    <row r="451" ht="12.75">
      <c r="C451" s="17"/>
    </row>
    <row r="452" ht="12.75">
      <c r="C452" s="17"/>
    </row>
    <row r="453" ht="12.75">
      <c r="C453" s="17"/>
    </row>
    <row r="454" ht="12.75">
      <c r="C454" s="17"/>
    </row>
    <row r="455" ht="12.75">
      <c r="C455" s="17"/>
    </row>
    <row r="456" ht="12.75">
      <c r="C456" s="17"/>
    </row>
    <row r="457" ht="12.75">
      <c r="C457" s="17"/>
    </row>
    <row r="458" ht="12.75">
      <c r="C458" s="17"/>
    </row>
    <row r="459" ht="12.75">
      <c r="C459" s="17"/>
    </row>
    <row r="460" ht="12.75">
      <c r="C460" s="17"/>
    </row>
    <row r="461" ht="12.75">
      <c r="C461" s="17"/>
    </row>
    <row r="462" ht="12.75">
      <c r="C462" s="17"/>
    </row>
  </sheetData>
  <sheetProtection/>
  <mergeCells count="7">
    <mergeCell ref="A87:D87"/>
    <mergeCell ref="A2:D2"/>
    <mergeCell ref="A3:D3"/>
    <mergeCell ref="A6:A7"/>
    <mergeCell ref="B6:B7"/>
    <mergeCell ref="C6:D6"/>
    <mergeCell ref="A86:D86"/>
  </mergeCells>
  <printOptions/>
  <pageMargins left="0.7086614173228347" right="0.7086614173228347" top="0.7480314960629921" bottom="0.7480314960629921" header="0.31496062992125984" footer="0.31496062992125984"/>
  <pageSetup fitToHeight="0" fitToWidth="1" horizontalDpi="600" verticalDpi="600" orientation="portrait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U106"/>
  <sheetViews>
    <sheetView zoomScalePageLayoutView="0" workbookViewId="0" topLeftCell="B7">
      <selection activeCell="A2" sqref="A2:D83"/>
    </sheetView>
  </sheetViews>
  <sheetFormatPr defaultColWidth="9.140625" defaultRowHeight="12.75"/>
  <cols>
    <col min="1" max="1" width="4.140625" style="67" customWidth="1"/>
    <col min="2" max="2" width="5.140625" style="67" customWidth="1"/>
    <col min="3" max="3" width="54.28125" style="68" customWidth="1"/>
    <col min="4" max="5" width="20.7109375" style="68" customWidth="1"/>
    <col min="6" max="6" width="12.8515625" style="68" customWidth="1"/>
    <col min="7" max="7" width="12.421875" style="68" customWidth="1"/>
    <col min="8" max="8" width="11.28125" style="68" customWidth="1"/>
    <col min="9" max="16" width="9.140625" style="68" customWidth="1"/>
    <col min="17" max="16384" width="9.140625" style="68" customWidth="1"/>
  </cols>
  <sheetData>
    <row r="1" spans="1:5" ht="12.75">
      <c r="A1" s="66" t="s">
        <v>193</v>
      </c>
      <c r="D1" s="67"/>
      <c r="E1" s="67"/>
    </row>
    <row r="2" ht="12.75">
      <c r="A2" s="66" t="s">
        <v>194</v>
      </c>
    </row>
    <row r="3" ht="12.75">
      <c r="A3" s="66"/>
    </row>
    <row r="7" spans="4:5" ht="12" customHeight="1" thickBot="1">
      <c r="D7" s="69"/>
      <c r="E7" s="69" t="s">
        <v>195</v>
      </c>
    </row>
    <row r="8" spans="1:5" s="74" customFormat="1" ht="22.5" customHeight="1" thickBot="1">
      <c r="A8" s="70"/>
      <c r="B8" s="71"/>
      <c r="C8" s="72" t="s">
        <v>1</v>
      </c>
      <c r="D8" s="73">
        <v>2021</v>
      </c>
      <c r="E8" s="73">
        <v>2020</v>
      </c>
    </row>
    <row r="9" spans="1:5" ht="20.25" customHeight="1">
      <c r="A9" s="75"/>
      <c r="B9" s="76" t="s">
        <v>196</v>
      </c>
      <c r="C9" s="77" t="s">
        <v>197</v>
      </c>
      <c r="D9" s="78">
        <v>464098578.9722521</v>
      </c>
      <c r="E9" s="79">
        <v>90002272.25000012</v>
      </c>
    </row>
    <row r="10" spans="1:5" ht="20.25" customHeight="1">
      <c r="A10" s="75"/>
      <c r="B10" s="76" t="s">
        <v>196</v>
      </c>
      <c r="C10" s="77" t="s">
        <v>198</v>
      </c>
      <c r="D10" s="78">
        <v>46591424.46</v>
      </c>
      <c r="E10" s="80">
        <v>33861725.15</v>
      </c>
    </row>
    <row r="11" spans="1:6" ht="20.25" customHeight="1">
      <c r="A11" s="75"/>
      <c r="B11" s="76" t="s">
        <v>199</v>
      </c>
      <c r="C11" s="77" t="s">
        <v>200</v>
      </c>
      <c r="D11" s="78">
        <v>97102994.58999999</v>
      </c>
      <c r="E11" s="80">
        <v>-1519375.5899999812</v>
      </c>
      <c r="F11" s="81" t="s">
        <v>201</v>
      </c>
    </row>
    <row r="12" spans="1:6" ht="20.25" customHeight="1">
      <c r="A12" s="75"/>
      <c r="B12" s="76" t="s">
        <v>199</v>
      </c>
      <c r="C12" s="77" t="s">
        <v>202</v>
      </c>
      <c r="D12" s="78">
        <v>76400539.851546</v>
      </c>
      <c r="E12" s="82">
        <v>50522297.06</v>
      </c>
      <c r="F12" s="81" t="s">
        <v>203</v>
      </c>
    </row>
    <row r="13" spans="1:5" ht="20.25" customHeight="1">
      <c r="A13" s="75"/>
      <c r="B13" s="76" t="s">
        <v>196</v>
      </c>
      <c r="C13" s="77" t="s">
        <v>204</v>
      </c>
      <c r="D13" s="78">
        <v>69294103.32</v>
      </c>
      <c r="E13" s="83">
        <v>-20486054.17</v>
      </c>
    </row>
    <row r="14" spans="1:5" ht="20.25" customHeight="1">
      <c r="A14" s="75"/>
      <c r="B14" s="76" t="s">
        <v>196</v>
      </c>
      <c r="C14" s="77" t="s">
        <v>205</v>
      </c>
      <c r="D14" s="78">
        <v>-15599405.02</v>
      </c>
      <c r="E14" s="83">
        <v>8419655.68</v>
      </c>
    </row>
    <row r="15" spans="1:7" ht="20.25" customHeight="1" thickBot="1">
      <c r="A15" s="75"/>
      <c r="B15" s="76" t="s">
        <v>196</v>
      </c>
      <c r="C15" s="77" t="s">
        <v>206</v>
      </c>
      <c r="D15" s="78">
        <v>103395125.41</v>
      </c>
      <c r="E15" s="83">
        <v>5516434.9</v>
      </c>
      <c r="G15" s="84"/>
    </row>
    <row r="16" spans="1:6" ht="20.25" customHeight="1" thickBot="1">
      <c r="A16" s="85" t="s">
        <v>196</v>
      </c>
      <c r="B16" s="86" t="s">
        <v>207</v>
      </c>
      <c r="C16" s="87" t="s">
        <v>208</v>
      </c>
      <c r="D16" s="88">
        <f>D9+D10-D11-D12+D13+D14+D15</f>
        <v>494276292.7007061</v>
      </c>
      <c r="E16" s="89">
        <f>E9+E10-E11-E12+E13+E14+E15</f>
        <v>68311112.3400001</v>
      </c>
      <c r="F16" s="90"/>
    </row>
    <row r="17" spans="1:5" ht="20.25" customHeight="1">
      <c r="A17" s="75"/>
      <c r="B17" s="76" t="s">
        <v>196</v>
      </c>
      <c r="C17" s="77" t="s">
        <v>209</v>
      </c>
      <c r="D17" s="91">
        <v>0</v>
      </c>
      <c r="E17" s="91">
        <v>0</v>
      </c>
    </row>
    <row r="18" spans="1:5" ht="20.25" customHeight="1">
      <c r="A18" s="75"/>
      <c r="B18" s="76" t="s">
        <v>199</v>
      </c>
      <c r="C18" s="77" t="s">
        <v>210</v>
      </c>
      <c r="D18" s="78">
        <v>72044866.30000001</v>
      </c>
      <c r="E18" s="78">
        <v>30598978.009999998</v>
      </c>
    </row>
    <row r="19" spans="1:5" ht="20.25" customHeight="1">
      <c r="A19" s="75"/>
      <c r="B19" s="76"/>
      <c r="C19" s="92" t="s">
        <v>211</v>
      </c>
      <c r="D19" s="93">
        <v>55212179.02000001</v>
      </c>
      <c r="E19" s="93">
        <v>14140131.109999998</v>
      </c>
    </row>
    <row r="20" spans="1:5" ht="20.25" customHeight="1">
      <c r="A20" s="75"/>
      <c r="B20" s="76"/>
      <c r="C20" s="94" t="s">
        <v>212</v>
      </c>
      <c r="D20" s="93">
        <v>16832687.28</v>
      </c>
      <c r="E20" s="93">
        <v>16458846.9</v>
      </c>
    </row>
    <row r="21" spans="1:5" ht="20.25" customHeight="1" thickBot="1">
      <c r="A21" s="95"/>
      <c r="B21" s="96" t="s">
        <v>199</v>
      </c>
      <c r="C21" s="97" t="s">
        <v>213</v>
      </c>
      <c r="D21" s="98">
        <v>-146084.61690799939</v>
      </c>
      <c r="E21" s="98">
        <v>5840038.54</v>
      </c>
    </row>
    <row r="22" spans="1:6" ht="20.25" customHeight="1" thickBot="1">
      <c r="A22" s="85" t="s">
        <v>196</v>
      </c>
      <c r="B22" s="86" t="s">
        <v>207</v>
      </c>
      <c r="C22" s="87" t="s">
        <v>214</v>
      </c>
      <c r="D22" s="99">
        <f>D17-D18-D21</f>
        <v>-71898781.68309201</v>
      </c>
      <c r="E22" s="99">
        <f>E17-E18-E21</f>
        <v>-36439016.55</v>
      </c>
      <c r="F22" s="81" t="s">
        <v>215</v>
      </c>
    </row>
    <row r="23" spans="1:5" ht="20.25" customHeight="1">
      <c r="A23" s="75"/>
      <c r="B23" s="100" t="s">
        <v>196</v>
      </c>
      <c r="C23" s="94" t="s">
        <v>216</v>
      </c>
      <c r="D23" s="101">
        <v>-328038472</v>
      </c>
      <c r="E23" s="101">
        <v>-48932421.02999985</v>
      </c>
    </row>
    <row r="24" spans="1:5" ht="20.25" customHeight="1">
      <c r="A24" s="102"/>
      <c r="B24" s="67" t="s">
        <v>196</v>
      </c>
      <c r="C24" s="103" t="s">
        <v>217</v>
      </c>
      <c r="D24" s="82">
        <v>12229327</v>
      </c>
      <c r="E24" s="82">
        <v>0</v>
      </c>
    </row>
    <row r="25" spans="1:5" ht="20.25" customHeight="1" thickBot="1">
      <c r="A25" s="102"/>
      <c r="B25" s="100" t="s">
        <v>199</v>
      </c>
      <c r="C25" s="68" t="s">
        <v>218</v>
      </c>
      <c r="D25" s="104">
        <v>1065739</v>
      </c>
      <c r="E25" s="104">
        <v>0</v>
      </c>
    </row>
    <row r="26" spans="1:5" ht="20.25" customHeight="1" thickBot="1">
      <c r="A26" s="105" t="s">
        <v>196</v>
      </c>
      <c r="B26" s="86" t="s">
        <v>207</v>
      </c>
      <c r="C26" s="87" t="s">
        <v>219</v>
      </c>
      <c r="D26" s="106">
        <f>D23+D24-D25</f>
        <v>-316874884</v>
      </c>
      <c r="E26" s="106">
        <f>E23+E24-E25</f>
        <v>-48932421.02999985</v>
      </c>
    </row>
    <row r="27" spans="1:5" ht="20.25" customHeight="1">
      <c r="A27" s="75"/>
      <c r="B27" s="76" t="s">
        <v>199</v>
      </c>
      <c r="C27" s="94" t="s">
        <v>220</v>
      </c>
      <c r="D27" s="107">
        <v>-27490988.87000013</v>
      </c>
      <c r="E27" s="107">
        <v>-38942413.60000016</v>
      </c>
    </row>
    <row r="28" spans="1:5" ht="20.25" customHeight="1" thickBot="1">
      <c r="A28" s="75"/>
      <c r="B28" s="76" t="s">
        <v>196</v>
      </c>
      <c r="C28" s="94" t="s">
        <v>221</v>
      </c>
      <c r="D28" s="108">
        <v>-25784732.672252208</v>
      </c>
      <c r="E28" s="108">
        <v>-33395641.010000408</v>
      </c>
    </row>
    <row r="29" spans="1:5" ht="20.25" customHeight="1" thickBot="1">
      <c r="A29" s="105" t="s">
        <v>196</v>
      </c>
      <c r="B29" s="86" t="s">
        <v>207</v>
      </c>
      <c r="C29" s="87" t="s">
        <v>222</v>
      </c>
      <c r="D29" s="99">
        <f>-D27+D28</f>
        <v>1706256.1977479234</v>
      </c>
      <c r="E29" s="99">
        <f>-E27+E28</f>
        <v>5546772.58999975</v>
      </c>
    </row>
    <row r="30" spans="1:10" ht="20.25" customHeight="1" thickBot="1">
      <c r="A30" s="105"/>
      <c r="B30" s="86" t="s">
        <v>196</v>
      </c>
      <c r="C30" s="109" t="s">
        <v>223</v>
      </c>
      <c r="D30" s="99">
        <v>40785955.79</v>
      </c>
      <c r="E30" s="99">
        <v>36383929.44</v>
      </c>
      <c r="F30" s="90"/>
      <c r="J30" s="68">
        <v>1</v>
      </c>
    </row>
    <row r="31" spans="1:7" ht="20.25" customHeight="1" thickBot="1">
      <c r="A31" s="105"/>
      <c r="B31" s="86" t="s">
        <v>196</v>
      </c>
      <c r="C31" s="87" t="s">
        <v>224</v>
      </c>
      <c r="D31" s="99">
        <f>D16+D22+D26+D29</f>
        <v>107208883.21536204</v>
      </c>
      <c r="E31" s="99">
        <f>E16+E22+E26+E29</f>
        <v>-11513552.650000006</v>
      </c>
      <c r="F31" s="90"/>
      <c r="G31" s="90"/>
    </row>
    <row r="32" spans="1:6" ht="20.25" customHeight="1" thickBot="1">
      <c r="A32" s="105"/>
      <c r="B32" s="86" t="s">
        <v>207</v>
      </c>
      <c r="C32" s="109" t="s">
        <v>225</v>
      </c>
      <c r="D32" s="99">
        <v>147994839.00200003</v>
      </c>
      <c r="E32" s="99">
        <v>24870376.79</v>
      </c>
      <c r="F32" s="110">
        <f>D30+D31-D32</f>
        <v>0.003361999988555908</v>
      </c>
    </row>
    <row r="33" spans="1:6" ht="15" customHeight="1">
      <c r="A33" s="111"/>
      <c r="B33" s="111"/>
      <c r="C33" s="111"/>
      <c r="D33" s="111"/>
      <c r="E33" s="111"/>
      <c r="F33" s="90"/>
    </row>
    <row r="34" spans="1:5" ht="9.75" customHeight="1">
      <c r="A34" s="111"/>
      <c r="B34" s="111"/>
      <c r="C34" s="111"/>
      <c r="D34" s="111"/>
      <c r="E34" s="111"/>
    </row>
    <row r="35" spans="1:21" s="66" customFormat="1" ht="12.75">
      <c r="A35" s="112"/>
      <c r="B35" s="112"/>
      <c r="C35" s="113"/>
      <c r="D35" s="113"/>
      <c r="E35" s="112"/>
      <c r="F35" s="114"/>
      <c r="S35" s="113"/>
      <c r="T35" s="113"/>
      <c r="U35" s="113"/>
    </row>
    <row r="36" spans="1:21" s="66" customFormat="1" ht="12.75">
      <c r="A36" s="112"/>
      <c r="B36" s="112"/>
      <c r="C36" s="113"/>
      <c r="D36" s="113"/>
      <c r="E36" s="112"/>
      <c r="S36" s="113"/>
      <c r="T36" s="113"/>
      <c r="U36" s="113"/>
    </row>
    <row r="37" spans="1:5" s="66" customFormat="1" ht="12.75">
      <c r="A37" s="112"/>
      <c r="B37" s="112"/>
      <c r="C37" s="111"/>
      <c r="D37" s="111"/>
      <c r="E37" s="111"/>
    </row>
    <row r="38" spans="1:5" ht="12.75">
      <c r="A38" s="111"/>
      <c r="B38" s="111"/>
      <c r="C38" s="111"/>
      <c r="D38" s="111"/>
      <c r="E38" s="111"/>
    </row>
    <row r="39" spans="1:5" ht="12.75">
      <c r="A39" s="111"/>
      <c r="B39" s="111"/>
      <c r="C39" s="115"/>
      <c r="D39" s="116"/>
      <c r="E39" s="116"/>
    </row>
    <row r="40" spans="1:5" ht="12.75">
      <c r="A40" s="111"/>
      <c r="B40" s="111"/>
      <c r="C40" s="117"/>
      <c r="D40" s="118"/>
      <c r="E40" s="118"/>
    </row>
    <row r="41" spans="1:5" s="120" customFormat="1" ht="12.75">
      <c r="A41" s="119"/>
      <c r="B41" s="119"/>
      <c r="D41" s="118"/>
      <c r="E41" s="118"/>
    </row>
    <row r="42" spans="3:5" s="120" customFormat="1" ht="12.75">
      <c r="C42" s="121" t="s">
        <v>226</v>
      </c>
      <c r="D42" s="122" t="s">
        <v>227</v>
      </c>
      <c r="E42" s="122"/>
    </row>
    <row r="43" spans="1:8" s="120" customFormat="1" ht="12.75">
      <c r="A43" s="119" t="s">
        <v>196</v>
      </c>
      <c r="B43" s="119" t="s">
        <v>228</v>
      </c>
      <c r="C43" s="120" t="s">
        <v>229</v>
      </c>
      <c r="D43" s="123">
        <v>8403791</v>
      </c>
      <c r="E43" s="123">
        <v>0</v>
      </c>
      <c r="G43" s="215" t="s">
        <v>230</v>
      </c>
      <c r="H43" s="216"/>
    </row>
    <row r="44" spans="1:7" s="120" customFormat="1" ht="12.75">
      <c r="A44" s="119" t="s">
        <v>199</v>
      </c>
      <c r="B44" s="119" t="s">
        <v>228</v>
      </c>
      <c r="C44" s="120" t="s">
        <v>40</v>
      </c>
      <c r="D44" s="123">
        <v>3825536</v>
      </c>
      <c r="E44" s="123">
        <v>0</v>
      </c>
      <c r="G44" s="121"/>
    </row>
    <row r="45" spans="1:5" s="120" customFormat="1" ht="12.75">
      <c r="A45" s="119"/>
      <c r="B45" s="119" t="s">
        <v>231</v>
      </c>
      <c r="C45" s="120" t="s">
        <v>232</v>
      </c>
      <c r="D45" s="123">
        <v>1065739</v>
      </c>
      <c r="E45" s="124"/>
    </row>
    <row r="46" spans="1:9" s="120" customFormat="1" ht="12.75">
      <c r="A46" s="119"/>
      <c r="B46" s="119"/>
      <c r="C46" s="121" t="s">
        <v>233</v>
      </c>
      <c r="D46" s="125">
        <f>D47+D48-D49</f>
        <v>219440.05000000028</v>
      </c>
      <c r="E46" s="125">
        <f>E47+E48-E49</f>
        <v>-4760000</v>
      </c>
      <c r="G46" s="126">
        <v>219440.05000000075</v>
      </c>
      <c r="H46" s="120" t="s">
        <v>234</v>
      </c>
      <c r="I46" s="120" t="s">
        <v>235</v>
      </c>
    </row>
    <row r="47" spans="1:9" s="120" customFormat="1" ht="12.75">
      <c r="A47" s="119" t="s">
        <v>199</v>
      </c>
      <c r="B47" s="119" t="s">
        <v>231</v>
      </c>
      <c r="C47" s="120" t="s">
        <v>236</v>
      </c>
      <c r="D47" s="127">
        <v>0</v>
      </c>
      <c r="E47" s="127">
        <v>-4760000</v>
      </c>
      <c r="F47" s="120" t="s">
        <v>237</v>
      </c>
      <c r="G47" s="126">
        <f>G46-D46</f>
        <v>4.656612873077393E-10</v>
      </c>
      <c r="H47" s="127"/>
      <c r="I47" s="127">
        <f>D47-H47</f>
        <v>0</v>
      </c>
    </row>
    <row r="48" spans="1:6" s="120" customFormat="1" ht="12.75">
      <c r="A48" s="119" t="s">
        <v>199</v>
      </c>
      <c r="B48" s="119" t="s">
        <v>231</v>
      </c>
      <c r="C48" s="120" t="s">
        <v>238</v>
      </c>
      <c r="D48" s="124">
        <v>0</v>
      </c>
      <c r="E48" s="124">
        <v>0</v>
      </c>
      <c r="F48" s="120" t="s">
        <v>239</v>
      </c>
    </row>
    <row r="49" spans="1:7" s="120" customFormat="1" ht="12.75">
      <c r="A49" s="119" t="s">
        <v>196</v>
      </c>
      <c r="B49" s="119" t="s">
        <v>228</v>
      </c>
      <c r="C49" s="120" t="s">
        <v>240</v>
      </c>
      <c r="D49" s="127">
        <f>D48-G49</f>
        <v>-219440.05000000028</v>
      </c>
      <c r="E49" s="127">
        <f>E48-H49</f>
        <v>0</v>
      </c>
      <c r="G49" s="124">
        <v>219440.05000000028</v>
      </c>
    </row>
    <row r="50" spans="1:8" s="120" customFormat="1" ht="12.75">
      <c r="A50" s="119"/>
      <c r="B50" s="119"/>
      <c r="H50" s="124"/>
    </row>
    <row r="51" spans="1:8" s="120" customFormat="1" ht="12.75">
      <c r="A51" s="119"/>
      <c r="B51" s="119"/>
      <c r="H51" s="124"/>
    </row>
    <row r="52" spans="1:8" s="120" customFormat="1" ht="12.75">
      <c r="A52" s="119"/>
      <c r="B52" s="119"/>
      <c r="H52" s="124"/>
    </row>
    <row r="53" spans="1:8" s="120" customFormat="1" ht="12.75">
      <c r="A53" s="119"/>
      <c r="B53" s="119"/>
      <c r="H53" s="124"/>
    </row>
    <row r="54" spans="1:8" s="120" customFormat="1" ht="12.75">
      <c r="A54" s="119"/>
      <c r="B54" s="119"/>
      <c r="H54" s="128"/>
    </row>
    <row r="55" spans="1:5" s="120" customFormat="1" ht="12.75">
      <c r="A55" s="119"/>
      <c r="B55" s="119"/>
      <c r="D55" s="124" t="s">
        <v>227</v>
      </c>
      <c r="E55" s="124" t="s">
        <v>241</v>
      </c>
    </row>
    <row r="56" spans="1:5" s="120" customFormat="1" ht="12.75">
      <c r="A56" s="119"/>
      <c r="B56" s="119"/>
      <c r="D56" s="129" t="s">
        <v>195</v>
      </c>
      <c r="E56" s="129" t="s">
        <v>195</v>
      </c>
    </row>
    <row r="57" spans="1:7" s="120" customFormat="1" ht="12.75">
      <c r="A57" s="119" t="s">
        <v>199</v>
      </c>
      <c r="B57" s="119" t="s">
        <v>231</v>
      </c>
      <c r="C57" s="130" t="s">
        <v>242</v>
      </c>
      <c r="D57" s="131">
        <f>D58+D60+D59-D61+D62</f>
        <v>56655334.720000006</v>
      </c>
      <c r="E57" s="132">
        <f>E58+E60+E59-E61</f>
        <v>30598978.009999998</v>
      </c>
      <c r="F57" s="131">
        <f>F58-F59+F61+F60-F62+F63+F64</f>
        <v>15389532.04</v>
      </c>
      <c r="G57" s="129"/>
    </row>
    <row r="58" spans="1:20" s="134" customFormat="1" ht="12.75">
      <c r="A58" s="133"/>
      <c r="B58" s="133"/>
      <c r="C58" s="134" t="s">
        <v>243</v>
      </c>
      <c r="D58" s="135">
        <v>36126838.580000006</v>
      </c>
      <c r="E58" s="135">
        <v>32138770.189999998</v>
      </c>
      <c r="F58" s="135">
        <v>20893332.04</v>
      </c>
      <c r="G58" s="120"/>
      <c r="H58" s="120"/>
      <c r="I58" s="120"/>
      <c r="J58" s="120"/>
      <c r="K58" s="120"/>
      <c r="L58" s="120"/>
      <c r="M58" s="120"/>
      <c r="N58" s="120"/>
      <c r="O58" s="120"/>
      <c r="P58" s="120"/>
      <c r="Q58" s="120"/>
      <c r="R58" s="120"/>
      <c r="S58" s="120"/>
      <c r="T58" s="120"/>
    </row>
    <row r="59" spans="1:20" s="134" customFormat="1" ht="13.5" customHeight="1">
      <c r="A59" s="133"/>
      <c r="B59" s="133"/>
      <c r="C59" s="134" t="s">
        <v>244</v>
      </c>
      <c r="D59" s="136">
        <v>0</v>
      </c>
      <c r="E59" s="136">
        <v>0</v>
      </c>
      <c r="F59" s="135">
        <v>6696564</v>
      </c>
      <c r="G59" s="120"/>
      <c r="H59" s="120"/>
      <c r="I59" s="120"/>
      <c r="J59" s="120"/>
      <c r="K59" s="120"/>
      <c r="L59" s="120"/>
      <c r="M59" s="120"/>
      <c r="N59" s="120"/>
      <c r="O59" s="120"/>
      <c r="P59" s="120"/>
      <c r="Q59" s="120"/>
      <c r="R59" s="120"/>
      <c r="S59" s="120"/>
      <c r="T59" s="120"/>
    </row>
    <row r="60" spans="1:6" s="120" customFormat="1" ht="13.5" customHeight="1">
      <c r="A60" s="119"/>
      <c r="B60" s="119"/>
      <c r="C60" s="120" t="s">
        <v>245</v>
      </c>
      <c r="D60" s="137">
        <v>19585558.42</v>
      </c>
      <c r="E60" s="137">
        <v>-386459.4500000004</v>
      </c>
      <c r="F60" s="136"/>
    </row>
    <row r="61" spans="1:6" s="120" customFormat="1" ht="13.5" customHeight="1">
      <c r="A61" s="119"/>
      <c r="B61" s="119"/>
      <c r="C61" s="120" t="s">
        <v>246</v>
      </c>
      <c r="D61" s="137">
        <v>103717.74</v>
      </c>
      <c r="E61" s="137">
        <v>1153332.73</v>
      </c>
      <c r="F61" s="137"/>
    </row>
    <row r="62" spans="1:6" s="120" customFormat="1" ht="13.5" customHeight="1">
      <c r="A62" s="119"/>
      <c r="B62" s="119"/>
      <c r="C62" s="120" t="s">
        <v>247</v>
      </c>
      <c r="D62" s="137">
        <v>1046655.46</v>
      </c>
      <c r="E62" s="137">
        <v>0</v>
      </c>
      <c r="F62" s="137"/>
    </row>
    <row r="63" spans="1:20" s="134" customFormat="1" ht="16.5" customHeight="1">
      <c r="A63" s="134" t="s">
        <v>248</v>
      </c>
      <c r="B63" s="133"/>
      <c r="C63" s="134" t="s">
        <v>249</v>
      </c>
      <c r="D63" s="138">
        <v>0</v>
      </c>
      <c r="E63" s="138">
        <v>0</v>
      </c>
      <c r="F63" s="137">
        <v>0</v>
      </c>
      <c r="G63" s="120"/>
      <c r="H63" s="120"/>
      <c r="I63" s="120"/>
      <c r="J63" s="120"/>
      <c r="K63" s="120"/>
      <c r="L63" s="120"/>
      <c r="M63" s="120"/>
      <c r="N63" s="120"/>
      <c r="O63" s="120"/>
      <c r="P63" s="120"/>
      <c r="Q63" s="120"/>
      <c r="R63" s="120"/>
      <c r="S63" s="120"/>
      <c r="T63" s="120"/>
    </row>
    <row r="64" spans="1:6" s="120" customFormat="1" ht="9.75" customHeight="1">
      <c r="A64" s="119"/>
      <c r="B64" s="119"/>
      <c r="D64" s="124"/>
      <c r="E64" s="124"/>
      <c r="F64" s="139">
        <v>1192764</v>
      </c>
    </row>
    <row r="65" spans="1:6" s="120" customFormat="1" ht="9.75" customHeight="1">
      <c r="A65" s="119"/>
      <c r="B65" s="119"/>
      <c r="D65" s="118"/>
      <c r="E65" s="118"/>
      <c r="F65" s="137"/>
    </row>
    <row r="66" spans="1:6" s="120" customFormat="1" ht="9.75" customHeight="1">
      <c r="A66" s="119"/>
      <c r="B66" s="119"/>
      <c r="D66" s="118"/>
      <c r="E66" s="118"/>
      <c r="F66" s="138"/>
    </row>
    <row r="67" spans="1:6" s="120" customFormat="1" ht="9.75" customHeight="1">
      <c r="A67" s="119"/>
      <c r="B67" s="119"/>
      <c r="D67" s="140"/>
      <c r="E67" s="140"/>
      <c r="F67" s="124"/>
    </row>
    <row r="68" spans="1:6" s="120" customFormat="1" ht="9.75" customHeight="1">
      <c r="A68" s="119"/>
      <c r="B68" s="119"/>
      <c r="D68" s="116"/>
      <c r="E68" s="116"/>
      <c r="F68" s="118"/>
    </row>
    <row r="69" spans="1:6" s="120" customFormat="1" ht="9.75" customHeight="1">
      <c r="A69" s="119"/>
      <c r="B69" s="119"/>
      <c r="D69" s="118"/>
      <c r="E69" s="118"/>
      <c r="F69" s="118"/>
    </row>
    <row r="70" spans="1:6" s="120" customFormat="1" ht="9.75" customHeight="1">
      <c r="A70" s="119"/>
      <c r="B70" s="119"/>
      <c r="D70" s="118"/>
      <c r="E70" s="118"/>
      <c r="F70" s="140"/>
    </row>
    <row r="71" spans="1:6" s="120" customFormat="1" ht="9.75" customHeight="1">
      <c r="A71" s="119"/>
      <c r="B71" s="119"/>
      <c r="D71" s="118"/>
      <c r="E71" s="118"/>
      <c r="F71" s="124"/>
    </row>
    <row r="72" spans="1:6" s="120" customFormat="1" ht="9.75" customHeight="1">
      <c r="A72" s="119"/>
      <c r="B72" s="119" t="s">
        <v>231</v>
      </c>
      <c r="C72" s="130" t="s">
        <v>242</v>
      </c>
      <c r="D72" s="118"/>
      <c r="E72" s="118"/>
      <c r="F72" s="131">
        <v>25120089.7</v>
      </c>
    </row>
    <row r="73" spans="1:6" s="120" customFormat="1" ht="9.75" customHeight="1">
      <c r="A73" s="119"/>
      <c r="B73" s="133"/>
      <c r="C73" s="134" t="s">
        <v>243</v>
      </c>
      <c r="D73" s="140"/>
      <c r="E73" s="140"/>
      <c r="F73" s="135">
        <v>20893332.04</v>
      </c>
    </row>
    <row r="74" spans="1:6" s="120" customFormat="1" ht="9.75" customHeight="1">
      <c r="A74" s="119"/>
      <c r="B74" s="133"/>
      <c r="C74" s="134" t="s">
        <v>244</v>
      </c>
      <c r="D74" s="116"/>
      <c r="E74" s="116"/>
      <c r="F74" s="136"/>
    </row>
    <row r="75" spans="1:6" s="120" customFormat="1" ht="9.75" customHeight="1">
      <c r="A75" s="119"/>
      <c r="B75" s="119"/>
      <c r="C75" s="120" t="s">
        <v>245</v>
      </c>
      <c r="D75" s="118"/>
      <c r="E75" s="118"/>
      <c r="F75" s="137">
        <v>8346043.25</v>
      </c>
    </row>
    <row r="76" spans="1:6" s="120" customFormat="1" ht="9.75" customHeight="1">
      <c r="A76" s="119"/>
      <c r="B76" s="119"/>
      <c r="C76" s="120" t="s">
        <v>246</v>
      </c>
      <c r="D76" s="118"/>
      <c r="E76" s="118"/>
      <c r="F76" s="137">
        <v>4119285.59</v>
      </c>
    </row>
    <row r="77" spans="1:6" s="120" customFormat="1" ht="9.75" customHeight="1">
      <c r="A77" s="119"/>
      <c r="B77" s="119"/>
      <c r="C77" s="120" t="s">
        <v>247</v>
      </c>
      <c r="D77" s="118"/>
      <c r="E77" s="118"/>
      <c r="F77" s="137">
        <v>0</v>
      </c>
    </row>
    <row r="78" spans="1:5" s="120" customFormat="1" ht="9.75" customHeight="1">
      <c r="A78" s="119"/>
      <c r="B78" s="133"/>
      <c r="C78" s="134" t="s">
        <v>249</v>
      </c>
      <c r="D78" s="118"/>
      <c r="E78" s="118"/>
    </row>
    <row r="79" spans="1:6" s="120" customFormat="1" ht="9.75" customHeight="1">
      <c r="A79" s="119"/>
      <c r="B79" s="119"/>
      <c r="D79" s="140"/>
      <c r="E79" s="140"/>
      <c r="F79" s="138"/>
    </row>
    <row r="80" spans="1:6" s="120" customFormat="1" ht="9.75" customHeight="1">
      <c r="A80" s="119"/>
      <c r="B80" s="119"/>
      <c r="D80" s="116"/>
      <c r="E80" s="116"/>
      <c r="F80" s="118"/>
    </row>
    <row r="81" spans="1:5" ht="9.75" customHeight="1">
      <c r="A81" s="111"/>
      <c r="B81" s="111"/>
      <c r="C81" s="117"/>
      <c r="D81" s="118"/>
      <c r="E81" s="118"/>
    </row>
    <row r="82" spans="1:5" ht="9.75" customHeight="1">
      <c r="A82" s="111"/>
      <c r="B82" s="111"/>
      <c r="C82" s="117"/>
      <c r="D82" s="118"/>
      <c r="E82" s="118"/>
    </row>
    <row r="83" spans="1:5" ht="9.75" customHeight="1">
      <c r="A83" s="111"/>
      <c r="B83" s="111"/>
      <c r="C83" s="117"/>
      <c r="D83" s="118"/>
      <c r="E83" s="118"/>
    </row>
    <row r="84" spans="1:5" ht="9.75" customHeight="1">
      <c r="A84" s="111"/>
      <c r="B84" s="111"/>
      <c r="C84" s="117"/>
      <c r="D84" s="118"/>
      <c r="E84" s="118"/>
    </row>
    <row r="85" spans="1:5" ht="9.75" customHeight="1">
      <c r="A85" s="111"/>
      <c r="B85" s="111"/>
      <c r="C85" s="117"/>
      <c r="D85" s="140"/>
      <c r="E85" s="140"/>
    </row>
    <row r="86" spans="1:5" ht="9.75" customHeight="1">
      <c r="A86" s="111"/>
      <c r="B86" s="111"/>
      <c r="C86" s="117"/>
      <c r="D86" s="116"/>
      <c r="E86" s="116"/>
    </row>
    <row r="87" spans="1:5" ht="9.75" customHeight="1">
      <c r="A87" s="111"/>
      <c r="B87" s="111"/>
      <c r="C87" s="117"/>
      <c r="D87" s="118"/>
      <c r="E87" s="118"/>
    </row>
    <row r="88" spans="1:5" ht="9.75" customHeight="1">
      <c r="A88" s="111"/>
      <c r="B88" s="111"/>
      <c r="C88" s="117"/>
      <c r="D88" s="118"/>
      <c r="E88" s="118"/>
    </row>
    <row r="89" spans="1:5" ht="9.75" customHeight="1">
      <c r="A89" s="111"/>
      <c r="B89" s="111"/>
      <c r="C89" s="117"/>
      <c r="D89" s="118"/>
      <c r="E89" s="118"/>
    </row>
    <row r="90" spans="1:5" ht="9.75" customHeight="1">
      <c r="A90" s="111"/>
      <c r="B90" s="111"/>
      <c r="C90" s="117"/>
      <c r="D90" s="118"/>
      <c r="E90" s="118"/>
    </row>
    <row r="91" spans="1:5" ht="9.75" customHeight="1">
      <c r="A91" s="111"/>
      <c r="B91" s="111"/>
      <c r="C91" s="117"/>
      <c r="D91" s="140"/>
      <c r="E91" s="140"/>
    </row>
    <row r="92" spans="1:5" ht="9.75" customHeight="1">
      <c r="A92" s="111"/>
      <c r="B92" s="111"/>
      <c r="C92" s="117"/>
      <c r="D92" s="116"/>
      <c r="E92" s="116"/>
    </row>
    <row r="93" spans="1:5" ht="9.75" customHeight="1">
      <c r="A93" s="111"/>
      <c r="B93" s="111"/>
      <c r="C93" s="117"/>
      <c r="D93" s="118"/>
      <c r="E93" s="118"/>
    </row>
    <row r="94" spans="1:5" ht="9.75" customHeight="1">
      <c r="A94" s="111"/>
      <c r="B94" s="111"/>
      <c r="C94" s="117"/>
      <c r="D94" s="118"/>
      <c r="E94" s="118"/>
    </row>
    <row r="95" spans="1:5" ht="9.75" customHeight="1">
      <c r="A95" s="111"/>
      <c r="B95" s="111"/>
      <c r="C95" s="117"/>
      <c r="D95" s="118"/>
      <c r="E95" s="118"/>
    </row>
    <row r="96" spans="1:5" ht="9.75" customHeight="1">
      <c r="A96" s="111"/>
      <c r="B96" s="111"/>
      <c r="C96" s="117"/>
      <c r="D96" s="118"/>
      <c r="E96" s="118"/>
    </row>
    <row r="97" spans="1:5" ht="9.75" customHeight="1">
      <c r="A97" s="111"/>
      <c r="B97" s="111"/>
      <c r="C97" s="117"/>
      <c r="D97" s="140"/>
      <c r="E97" s="140"/>
    </row>
    <row r="98" spans="1:5" ht="9.75" customHeight="1">
      <c r="A98" s="111"/>
      <c r="B98" s="111"/>
      <c r="C98" s="117"/>
      <c r="D98" s="116"/>
      <c r="E98" s="116"/>
    </row>
    <row r="99" spans="1:5" ht="9.75" customHeight="1">
      <c r="A99" s="111"/>
      <c r="B99" s="111"/>
      <c r="C99" s="117"/>
      <c r="D99" s="118"/>
      <c r="E99" s="118"/>
    </row>
    <row r="100" spans="1:5" ht="9.75" customHeight="1">
      <c r="A100" s="111"/>
      <c r="B100" s="111"/>
      <c r="C100" s="117"/>
      <c r="D100" s="118"/>
      <c r="E100" s="118"/>
    </row>
    <row r="101" spans="1:5" ht="9.75" customHeight="1">
      <c r="A101" s="111"/>
      <c r="B101" s="111"/>
      <c r="C101" s="117"/>
      <c r="D101" s="118"/>
      <c r="E101" s="118"/>
    </row>
    <row r="102" spans="1:5" ht="9.75" customHeight="1">
      <c r="A102" s="111"/>
      <c r="B102" s="111"/>
      <c r="C102" s="117"/>
      <c r="D102" s="118"/>
      <c r="E102" s="118"/>
    </row>
    <row r="103" spans="1:5" ht="9.75" customHeight="1">
      <c r="A103" s="111"/>
      <c r="B103" s="111"/>
      <c r="C103" s="117"/>
      <c r="D103" s="140"/>
      <c r="E103" s="140"/>
    </row>
    <row r="104" spans="4:5" ht="9.75" customHeight="1">
      <c r="D104" s="116"/>
      <c r="E104" s="116"/>
    </row>
    <row r="105" spans="4:5" ht="9.75" customHeight="1">
      <c r="D105" s="118"/>
      <c r="E105" s="118"/>
    </row>
    <row r="106" spans="4:5" ht="9.75" customHeight="1">
      <c r="D106" s="118"/>
      <c r="E106" s="118"/>
    </row>
  </sheetData>
  <sheetProtection/>
  <mergeCells count="1">
    <mergeCell ref="G43:H43"/>
  </mergeCells>
  <printOptions/>
  <pageMargins left="0.75" right="0.25" top="1" bottom="0.75" header="0.5" footer="0.5"/>
  <pageSetup horizontalDpi="300" verticalDpi="300" orientation="portrait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Barbu Elena</dc:creator>
  <cp:keywords/>
  <dc:description/>
  <cp:lastModifiedBy>Admin</cp:lastModifiedBy>
  <dcterms:created xsi:type="dcterms:W3CDTF">2022-03-02T10:37:13Z</dcterms:created>
  <dcterms:modified xsi:type="dcterms:W3CDTF">2022-03-03T18:03:18Z</dcterms:modified>
  <cp:category/>
  <cp:version/>
  <cp:contentType/>
  <cp:contentStatus/>
</cp:coreProperties>
</file>